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 activeTab="4"/>
  </bookViews>
  <sheets>
    <sheet name="Чел 23" sheetId="1" r:id="rId1"/>
    <sheet name="Чел 14" sheetId="2" r:id="rId2"/>
    <sheet name="Ерош 74" sheetId="3" r:id="rId3"/>
    <sheet name="Молод 225" sheetId="4" r:id="rId4"/>
    <sheet name="НСад 22" sheetId="5" r:id="rId5"/>
    <sheet name="НСАд 27" sheetId="6" r:id="rId6"/>
    <sheet name="Рев 52" sheetId="7" r:id="rId7"/>
    <sheet name="Н.Панова,66" sheetId="8" r:id="rId8"/>
    <sheet name="Нсад19" sheetId="9" r:id="rId9"/>
    <sheet name="Невская 7" sheetId="10" r:id="rId10"/>
  </sheets>
  <definedNames>
    <definedName name="_xlnm.Print_Area" localSheetId="3">'Молод 225'!$A$1:$G$32</definedName>
    <definedName name="_xlnm.Print_Area" localSheetId="0">'Чел 23'!$A$1:$G$30</definedName>
  </definedNames>
  <calcPr calcId="114210" refMode="R1C1"/>
</workbook>
</file>

<file path=xl/calcChain.xml><?xml version="1.0" encoding="utf-8"?>
<calcChain xmlns="http://schemas.openxmlformats.org/spreadsheetml/2006/main">
  <c r="G5" i="10"/>
  <c r="D18"/>
  <c r="E12"/>
  <c r="E13"/>
  <c r="E15" i="8"/>
  <c r="E16"/>
  <c r="E10" i="4"/>
  <c r="E17" i="1"/>
  <c r="E18"/>
  <c r="G5" i="8"/>
  <c r="E19" i="5"/>
  <c r="E20"/>
  <c r="E20" i="6"/>
  <c r="E21"/>
  <c r="E17" i="4"/>
  <c r="E18"/>
  <c r="E21" i="2"/>
  <c r="D25" i="9"/>
  <c r="E19"/>
  <c r="E20"/>
  <c r="G5"/>
  <c r="D21" i="8"/>
  <c r="G5" i="7"/>
  <c r="G5" i="4"/>
  <c r="G5" i="2"/>
  <c r="G5" i="1"/>
  <c r="E13" i="3"/>
  <c r="E14"/>
  <c r="G5" i="6"/>
  <c r="E15" i="7"/>
  <c r="E16"/>
  <c r="D21"/>
  <c r="D25" i="5"/>
  <c r="D26" i="6"/>
  <c r="D23" i="4"/>
  <c r="D19" i="3"/>
  <c r="D27" i="2"/>
  <c r="D23" i="1"/>
  <c r="G5" i="5"/>
  <c r="G5" i="3"/>
  <c r="E22" i="2"/>
</calcChain>
</file>

<file path=xl/sharedStrings.xml><?xml version="1.0" encoding="utf-8"?>
<sst xmlns="http://schemas.openxmlformats.org/spreadsheetml/2006/main" count="305" uniqueCount="86">
  <si>
    <t xml:space="preserve"> </t>
  </si>
  <si>
    <t>Остаток + / Перерасход - средств  на начало периода</t>
  </si>
  <si>
    <t xml:space="preserve">Итого начислено </t>
  </si>
  <si>
    <t>Оплачено собственниками</t>
  </si>
  <si>
    <t>Дополнительно поступившие средства</t>
  </si>
  <si>
    <t xml:space="preserve">Задолженность собственников на конец периода </t>
  </si>
  <si>
    <t>Вид работ</t>
  </si>
  <si>
    <t>Сумма за выполненные работы</t>
  </si>
  <si>
    <t>Итого израсходовано</t>
  </si>
  <si>
    <t>Плановая сумма средств по текущему ремонту на 2020 год</t>
  </si>
  <si>
    <t>Площадь, кв.м.</t>
  </si>
  <si>
    <t>Плановая сумма платежей в 2021 году                                           (с учетом резерва на аварийные работы)</t>
  </si>
  <si>
    <t>Сумма с учетом остатка на 01.01.2021</t>
  </si>
  <si>
    <t>ул. Челюскинцев д. 23</t>
  </si>
  <si>
    <t>ул. Челюскинцев д. 14</t>
  </si>
  <si>
    <t>ул. Ерошевского д. 74</t>
  </si>
  <si>
    <t>ул. Молодогвардейская д. 225</t>
  </si>
  <si>
    <t>ул. Ново-Садовая д. 22</t>
  </si>
  <si>
    <t>ул. Ново-Садовая д. 27</t>
  </si>
  <si>
    <t>ул. Революционная д. 52</t>
  </si>
  <si>
    <t xml:space="preserve">Генеральный директор </t>
  </si>
  <si>
    <t>А.Н.Мячин</t>
  </si>
  <si>
    <t>ООО "Мастер Ком"</t>
  </si>
  <si>
    <t>Задоложенность собственников на начало периода</t>
  </si>
  <si>
    <t xml:space="preserve">Задолженность собственников на начало периода </t>
  </si>
  <si>
    <t>ул. Николая Панова д. 66</t>
  </si>
  <si>
    <t>ул. Ново-Садовая д. 19</t>
  </si>
  <si>
    <t>Отчет по текущему ремонту с 01.03.2024 по 31.12.2024 гг.</t>
  </si>
  <si>
    <t>Израсходовано на текущий ремонт в 2024 году</t>
  </si>
  <si>
    <t>Остаток + / перерасход - средств по текущему ремонту на 01.01.2025:</t>
  </si>
  <si>
    <t>Отчет по текущему ремонту с 01.01.2024 по 31.12.2024 гг.</t>
  </si>
  <si>
    <t>ремонт подъезда № 2</t>
  </si>
  <si>
    <t>замена стояков холодного водоснабжения, канализации в кв 123,127,131</t>
  </si>
  <si>
    <t>замена стояка холодного, горячего водоснабжения в кв 25,29</t>
  </si>
  <si>
    <t>замена стояка холодного водоснабжения в кв 43,47,51</t>
  </si>
  <si>
    <t>ремонт балкона кв 162</t>
  </si>
  <si>
    <t>замена стояков холодного водоснабжения в кв 89,108,127,146,165</t>
  </si>
  <si>
    <t>замена стояков холодного водоснабжения в кв 6,25,131,150,подвальное помещение</t>
  </si>
  <si>
    <t>замена стояков холодного водоснабжения в кв 4-137</t>
  </si>
  <si>
    <t>замена стояков холодного, горячего водоснабжения в кв 116,135,154,163,136,155</t>
  </si>
  <si>
    <t>замена стояков холодного водоснабжения в кв 44-63</t>
  </si>
  <si>
    <t>замена стояков холодного водоснабжения в кв 48</t>
  </si>
  <si>
    <t>замена стояков холодного водоснабжения в кв 7,26,45,64,83</t>
  </si>
  <si>
    <t>замена стояков горячего водоснабжения в кв 121</t>
  </si>
  <si>
    <t>изготовление и монтаж зонтов дымоходов - 2 шт</t>
  </si>
  <si>
    <t>ремонт редуктора лифтовой лебедки подъезда 1</t>
  </si>
  <si>
    <t>ремонт электроснабжения МОП</t>
  </si>
  <si>
    <t>установка шлагбаума</t>
  </si>
  <si>
    <t>замена окон на ПВХ в подъезде № 5</t>
  </si>
  <si>
    <t>ремонт фурнитуры окон в подъезде № 5</t>
  </si>
  <si>
    <t>замена окон на ПВХ в подъезде № 7</t>
  </si>
  <si>
    <t>ремонт отмостки (подъезд) 7</t>
  </si>
  <si>
    <t>ремонт горячего водоснабжения (замена задвижки-4 шт), ремонт канализации в кв 157,161</t>
  </si>
  <si>
    <t>ремонт центрального отопления подъезд 1</t>
  </si>
  <si>
    <t>замена окон в лифтовых подъездов 1-5</t>
  </si>
  <si>
    <t>замена стояка центрального отопления в кв 14,18</t>
  </si>
  <si>
    <t>ремонт центрального отопления, холодного, горячего водоснабжения</t>
  </si>
  <si>
    <t>ремонт канализации, холодного, горячего водоснабжения</t>
  </si>
  <si>
    <t>ремонт центрального отопления в кв 121</t>
  </si>
  <si>
    <t>замена стеклопакета</t>
  </si>
  <si>
    <t>ремонт кровельного покрытия над кв 49,50</t>
  </si>
  <si>
    <t>ремонт подъезда № 1 (1-5 этажи)</t>
  </si>
  <si>
    <t>ремонт фурнитуры окон</t>
  </si>
  <si>
    <t>замена стояка центрального отопления в кв 50</t>
  </si>
  <si>
    <t>ремонт кровельного покрытия над  кв 161,162</t>
  </si>
  <si>
    <t>электромонтажные работы МОП в подъездах 1-4</t>
  </si>
  <si>
    <t>устройство плитки на стенах подъезда 3</t>
  </si>
  <si>
    <t>замена стояка центрального отопления в кв 206,197</t>
  </si>
  <si>
    <t>ремонт кровельного покрытия</t>
  </si>
  <si>
    <t>замена заглушек на розливе центрального отопления</t>
  </si>
  <si>
    <t>замена окон на ПВХ в подъезде 1</t>
  </si>
  <si>
    <t>замена стояков центрального отопления в кв 1</t>
  </si>
  <si>
    <t>изготовление и монтаж металлических зонтов с восстановлением кирпичной кладки</t>
  </si>
  <si>
    <t>замена конструкций в подъезде 2</t>
  </si>
  <si>
    <t>замена почтовых ящиков</t>
  </si>
  <si>
    <t>ремонт лежака канализации</t>
  </si>
  <si>
    <t>ремонт розлива центрального отопления</t>
  </si>
  <si>
    <t>ремонт розлива горячего водоснабжения</t>
  </si>
  <si>
    <t>замена стояка горячего водоснабжения в кв 89,93</t>
  </si>
  <si>
    <t>установка подоконика</t>
  </si>
  <si>
    <t>замена стояка канализации в кв 43,46,47</t>
  </si>
  <si>
    <t>ремонт первого этажа в подъездах 1,2,3</t>
  </si>
  <si>
    <t>ремонт подъезда № 4</t>
  </si>
  <si>
    <t>ул. Невская д. 7</t>
  </si>
  <si>
    <t>Отчет по текущему ремонту с 01.12.2024 по 31.12.2024 гг.</t>
  </si>
  <si>
    <t>установка видеонаблюдения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</si>
</sst>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9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72"/>
      <name val="Times New Roman"/>
      <family val="1"/>
      <charset val="204"/>
    </font>
    <font>
      <b/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2" borderId="0" xfId="0" applyNumberFormat="1" applyFont="1" applyFill="1" applyBorder="1" applyAlignment="1"/>
    <xf numFmtId="0" fontId="2" fillId="2" borderId="0" xfId="0" applyNumberFormat="1" applyFont="1" applyFill="1" applyBorder="1" applyAlignment="1"/>
    <xf numFmtId="0" fontId="1" fillId="2" borderId="0" xfId="0" applyNumberFormat="1" applyFont="1" applyFill="1" applyBorder="1" applyAlignment="1" applyProtection="1">
      <alignment horizontal="center" vertical="top" wrapText="1"/>
    </xf>
    <xf numFmtId="0" fontId="1" fillId="2" borderId="0" xfId="0" applyNumberFormat="1" applyFont="1" applyFill="1" applyBorder="1" applyAlignment="1" applyProtection="1">
      <alignment horizontal="left" vertical="top" wrapText="1"/>
      <protection locked="0"/>
    </xf>
    <xf numFmtId="0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4" fontId="1" fillId="2" borderId="4" xfId="0" applyNumberFormat="1" applyFont="1" applyFill="1" applyBorder="1" applyAlignment="1" applyProtection="1">
      <alignment horizontal="center" vertical="center" wrapText="1"/>
    </xf>
    <xf numFmtId="4" fontId="1" fillId="2" borderId="2" xfId="0" applyNumberFormat="1" applyFont="1" applyFill="1" applyBorder="1" applyAlignment="1" applyProtection="1">
      <alignment horizontal="center" vertical="center" wrapText="1"/>
    </xf>
    <xf numFmtId="164" fontId="1" fillId="2" borderId="2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/>
    <xf numFmtId="4" fontId="4" fillId="2" borderId="0" xfId="0" applyNumberFormat="1" applyFont="1" applyFill="1" applyBorder="1" applyAlignment="1"/>
    <xf numFmtId="164" fontId="5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 applyProtection="1">
      <alignment horizontal="center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10" fontId="1" fillId="2" borderId="0" xfId="0" applyNumberFormat="1" applyFont="1" applyFill="1" applyBorder="1" applyAlignment="1"/>
    <xf numFmtId="0" fontId="1" fillId="2" borderId="0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/>
    <xf numFmtId="0" fontId="1" fillId="2" borderId="5" xfId="0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/>
    <xf numFmtId="0" fontId="6" fillId="2" borderId="0" xfId="0" applyFont="1" applyFill="1" applyBorder="1"/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Border="1"/>
    <xf numFmtId="0" fontId="6" fillId="2" borderId="0" xfId="0" applyFont="1" applyFill="1" applyBorder="1"/>
    <xf numFmtId="0" fontId="1" fillId="2" borderId="0" xfId="0" applyNumberFormat="1" applyFont="1" applyFill="1" applyBorder="1" applyAlignment="1">
      <alignment horizontal="left"/>
    </xf>
    <xf numFmtId="4" fontId="1" fillId="2" borderId="19" xfId="0" applyNumberFormat="1" applyFont="1" applyFill="1" applyBorder="1" applyAlignment="1" applyProtection="1">
      <alignment horizontal="center" vertical="center" wrapText="1"/>
    </xf>
    <xf numFmtId="4" fontId="1" fillId="2" borderId="9" xfId="0" applyNumberFormat="1" applyFont="1" applyFill="1" applyBorder="1" applyAlignment="1" applyProtection="1">
      <alignment horizontal="center" vertical="center" wrapText="1"/>
    </xf>
    <xf numFmtId="4" fontId="1" fillId="2" borderId="10" xfId="0" applyNumberFormat="1" applyFont="1" applyFill="1" applyBorder="1" applyAlignment="1" applyProtection="1">
      <alignment horizontal="center" vertical="center" wrapText="1"/>
    </xf>
    <xf numFmtId="4" fontId="3" fillId="2" borderId="5" xfId="0" applyNumberFormat="1" applyFont="1" applyFill="1" applyBorder="1" applyAlignment="1" applyProtection="1">
      <alignment horizontal="center" vertical="center" wrapText="1"/>
    </xf>
    <xf numFmtId="0" fontId="1" fillId="2" borderId="21" xfId="0" applyNumberFormat="1" applyFont="1" applyFill="1" applyBorder="1" applyAlignment="1">
      <alignment horizontal="center" wrapText="1"/>
    </xf>
    <xf numFmtId="0" fontId="1" fillId="2" borderId="22" xfId="0" applyNumberFormat="1" applyFont="1" applyFill="1" applyBorder="1" applyAlignment="1">
      <alignment horizontal="center" wrapText="1"/>
    </xf>
    <xf numFmtId="0" fontId="1" fillId="2" borderId="23" xfId="0" applyNumberFormat="1" applyFont="1" applyFill="1" applyBorder="1" applyAlignment="1">
      <alignment horizontal="center" wrapText="1"/>
    </xf>
    <xf numFmtId="4" fontId="1" fillId="2" borderId="24" xfId="0" applyNumberFormat="1" applyFont="1" applyFill="1" applyBorder="1" applyAlignment="1">
      <alignment horizontal="center"/>
    </xf>
    <xf numFmtId="4" fontId="1" fillId="2" borderId="22" xfId="0" applyNumberFormat="1" applyFont="1" applyFill="1" applyBorder="1" applyAlignment="1">
      <alignment horizontal="center"/>
    </xf>
    <xf numFmtId="4" fontId="1" fillId="2" borderId="25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top" wrapText="1"/>
    </xf>
    <xf numFmtId="0" fontId="1" fillId="2" borderId="11" xfId="0" applyNumberFormat="1" applyFont="1" applyFill="1" applyBorder="1" applyAlignment="1" applyProtection="1">
      <alignment horizontal="center" vertical="top" wrapText="1"/>
    </xf>
    <xf numFmtId="0" fontId="1" fillId="2" borderId="3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4" fontId="3" fillId="2" borderId="1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4" fontId="2" fillId="2" borderId="19" xfId="0" applyNumberFormat="1" applyFont="1" applyFill="1" applyBorder="1" applyAlignment="1" applyProtection="1">
      <alignment horizontal="center" vertical="center" wrapText="1"/>
    </xf>
    <xf numFmtId="4" fontId="2" fillId="2" borderId="5" xfId="0" applyNumberFormat="1" applyFont="1" applyFill="1" applyBorder="1" applyAlignment="1" applyProtection="1">
      <alignment horizontal="center" vertical="center" wrapText="1"/>
    </xf>
    <xf numFmtId="4" fontId="2" fillId="2" borderId="20" xfId="0" applyNumberFormat="1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 applyProtection="1">
      <alignment horizontal="center" vertical="center" wrapText="1"/>
    </xf>
    <xf numFmtId="4" fontId="2" fillId="2" borderId="9" xfId="0" applyNumberFormat="1" applyFont="1" applyFill="1" applyBorder="1" applyAlignment="1" applyProtection="1">
      <alignment horizontal="center" vertical="center" wrapText="1"/>
    </xf>
    <xf numFmtId="4" fontId="2" fillId="2" borderId="7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center" vertical="top" wrapText="1"/>
    </xf>
    <xf numFmtId="0" fontId="1" fillId="2" borderId="12" xfId="0" applyNumberFormat="1" applyFont="1" applyFill="1" applyBorder="1" applyAlignment="1" applyProtection="1">
      <alignment horizontal="center" vertical="top" wrapText="1"/>
    </xf>
    <xf numFmtId="0" fontId="1" fillId="2" borderId="13" xfId="0" applyNumberFormat="1" applyFont="1" applyFill="1" applyBorder="1" applyAlignment="1" applyProtection="1">
      <alignment horizontal="center" vertical="top" wrapText="1"/>
    </xf>
    <xf numFmtId="0" fontId="1" fillId="2" borderId="14" xfId="0" applyNumberFormat="1" applyFont="1" applyFill="1" applyBorder="1" applyAlignment="1" applyProtection="1">
      <alignment horizontal="center" vertical="top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 applyProtection="1">
      <alignment horizontal="center" vertical="center" wrapText="1"/>
    </xf>
    <xf numFmtId="0" fontId="3" fillId="2" borderId="18" xfId="0" applyNumberFormat="1" applyFont="1" applyFill="1" applyBorder="1" applyAlignment="1" applyProtection="1">
      <alignment horizontal="center" vertical="center" wrapText="1"/>
    </xf>
    <xf numFmtId="0" fontId="3" fillId="2" borderId="17" xfId="0" applyNumberFormat="1" applyFont="1" applyFill="1" applyBorder="1" applyAlignment="1" applyProtection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0" fontId="2" fillId="2" borderId="9" xfId="0" applyNumberFormat="1" applyFont="1" applyFill="1" applyBorder="1" applyAlignment="1" applyProtection="1">
      <alignment horizontal="center" vertical="center" wrapText="1"/>
    </xf>
    <xf numFmtId="0" fontId="2" fillId="2" borderId="26" xfId="0" applyNumberFormat="1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4" fontId="1" fillId="2" borderId="3" xfId="0" applyNumberFormat="1" applyFont="1" applyFill="1" applyBorder="1" applyAlignment="1" applyProtection="1">
      <alignment horizontal="center" vertical="center" wrapText="1"/>
    </xf>
    <xf numFmtId="4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5" xfId="0" applyNumberFormat="1" applyFont="1" applyFill="1" applyBorder="1" applyAlignment="1" applyProtection="1">
      <alignment horizontal="center" vertical="center" wrapText="1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view="pageBreakPreview" zoomScale="60" zoomScaleNormal="100" workbookViewId="0">
      <selection sqref="A1:IV65536"/>
    </sheetView>
  </sheetViews>
  <sheetFormatPr defaultColWidth="29.28515625" defaultRowHeight="18.75"/>
  <cols>
    <col min="1" max="1" width="2.7109375" style="2" customWidth="1"/>
    <col min="2" max="2" width="28.28515625" style="2" customWidth="1"/>
    <col min="3" max="3" width="24.140625" style="2" customWidth="1"/>
    <col min="4" max="4" width="16.140625" style="2" customWidth="1"/>
    <col min="5" max="5" width="22.7109375" style="2" customWidth="1"/>
    <col min="6" max="6" width="21" style="2" customWidth="1"/>
    <col min="7" max="7" width="25.42578125" style="2" customWidth="1"/>
    <col min="8" max="16384" width="29.28515625" style="2"/>
  </cols>
  <sheetData>
    <row r="1" spans="1:7">
      <c r="A1" s="1" t="s">
        <v>0</v>
      </c>
      <c r="B1" s="67" t="s">
        <v>13</v>
      </c>
      <c r="C1" s="67"/>
      <c r="D1" s="67"/>
      <c r="E1" s="67"/>
      <c r="F1" s="67"/>
      <c r="G1" s="67"/>
    </row>
    <row r="2" spans="1:7" ht="19.5" thickBot="1">
      <c r="A2" s="1"/>
      <c r="B2" s="3"/>
      <c r="C2" s="3"/>
      <c r="D2" s="3"/>
      <c r="E2" s="3"/>
      <c r="F2" s="3"/>
      <c r="G2" s="3"/>
    </row>
    <row r="3" spans="1:7" ht="19.5" thickBot="1">
      <c r="A3" s="4"/>
      <c r="B3" s="49" t="s">
        <v>30</v>
      </c>
      <c r="C3" s="50"/>
      <c r="D3" s="50"/>
      <c r="E3" s="50"/>
      <c r="F3" s="50"/>
      <c r="G3" s="51"/>
    </row>
    <row r="4" spans="1:7" s="10" customFormat="1" ht="57" thickBot="1">
      <c r="A4" s="5"/>
      <c r="B4" s="6" t="s">
        <v>1</v>
      </c>
      <c r="C4" s="6" t="s">
        <v>23</v>
      </c>
      <c r="D4" s="7" t="s">
        <v>2</v>
      </c>
      <c r="E4" s="7" t="s">
        <v>3</v>
      </c>
      <c r="F4" s="8" t="s">
        <v>4</v>
      </c>
      <c r="G4" s="9" t="s">
        <v>5</v>
      </c>
    </row>
    <row r="5" spans="1:7" s="10" customFormat="1" ht="19.5" thickBot="1">
      <c r="A5" s="5"/>
      <c r="B5" s="11">
        <v>756104.22</v>
      </c>
      <c r="C5" s="12">
        <v>243468.48</v>
      </c>
      <c r="D5" s="13">
        <v>898523.16</v>
      </c>
      <c r="E5" s="14">
        <v>833938.43</v>
      </c>
      <c r="F5" s="15">
        <v>44670</v>
      </c>
      <c r="G5" s="16">
        <f>D5-E5+C5</f>
        <v>308053.20999999996</v>
      </c>
    </row>
    <row r="6" spans="1:7">
      <c r="A6" s="1"/>
      <c r="B6" s="1"/>
      <c r="C6" s="1"/>
      <c r="D6" s="17"/>
      <c r="E6" s="18"/>
      <c r="F6" s="19"/>
      <c r="G6" s="17"/>
    </row>
    <row r="7" spans="1:7" ht="19.5" thickBot="1">
      <c r="A7" s="1"/>
      <c r="B7" s="1"/>
      <c r="C7" s="1"/>
      <c r="D7" s="1"/>
      <c r="E7" s="1"/>
      <c r="F7" s="1"/>
      <c r="G7" s="1"/>
    </row>
    <row r="8" spans="1:7" ht="19.5" thickBot="1">
      <c r="A8" s="1"/>
      <c r="B8" s="68" t="s">
        <v>28</v>
      </c>
      <c r="C8" s="69"/>
      <c r="D8" s="69"/>
      <c r="E8" s="69"/>
      <c r="F8" s="69"/>
      <c r="G8" s="70"/>
    </row>
    <row r="9" spans="1:7">
      <c r="A9" s="1"/>
      <c r="B9" s="71" t="s">
        <v>6</v>
      </c>
      <c r="C9" s="72"/>
      <c r="D9" s="73"/>
      <c r="E9" s="74" t="s">
        <v>7</v>
      </c>
      <c r="F9" s="75"/>
      <c r="G9" s="76"/>
    </row>
    <row r="10" spans="1:7">
      <c r="A10" s="1"/>
      <c r="B10" s="56" t="s">
        <v>31</v>
      </c>
      <c r="C10" s="57"/>
      <c r="D10" s="58"/>
      <c r="E10" s="59">
        <v>1170863.82</v>
      </c>
      <c r="F10" s="60"/>
      <c r="G10" s="61"/>
    </row>
    <row r="11" spans="1:7" ht="39.75" customHeight="1">
      <c r="A11" s="1"/>
      <c r="B11" s="62" t="s">
        <v>32</v>
      </c>
      <c r="C11" s="57"/>
      <c r="D11" s="63"/>
      <c r="E11" s="60">
        <v>18042.28</v>
      </c>
      <c r="F11" s="60"/>
      <c r="G11" s="60"/>
    </row>
    <row r="12" spans="1:7" ht="29.25" customHeight="1">
      <c r="A12" s="1"/>
      <c r="B12" s="62" t="s">
        <v>33</v>
      </c>
      <c r="C12" s="57"/>
      <c r="D12" s="63"/>
      <c r="E12" s="64">
        <v>26312.04</v>
      </c>
      <c r="F12" s="65"/>
      <c r="G12" s="66"/>
    </row>
    <row r="13" spans="1:7">
      <c r="A13" s="1"/>
      <c r="B13" s="62" t="s">
        <v>34</v>
      </c>
      <c r="C13" s="57"/>
      <c r="D13" s="63"/>
      <c r="E13" s="64">
        <v>12759.27</v>
      </c>
      <c r="F13" s="65"/>
      <c r="G13" s="66"/>
    </row>
    <row r="14" spans="1:7">
      <c r="A14" s="1"/>
      <c r="B14" s="62"/>
      <c r="C14" s="57"/>
      <c r="D14" s="57"/>
      <c r="E14" s="64"/>
      <c r="F14" s="65"/>
      <c r="G14" s="66"/>
    </row>
    <row r="15" spans="1:7">
      <c r="A15" s="1"/>
      <c r="B15" s="62"/>
      <c r="C15" s="57"/>
      <c r="D15" s="63"/>
      <c r="E15" s="64"/>
      <c r="F15" s="65"/>
      <c r="G15" s="66"/>
    </row>
    <row r="16" spans="1:7">
      <c r="A16" s="1"/>
      <c r="B16" s="62"/>
      <c r="C16" s="57"/>
      <c r="D16" s="63"/>
      <c r="E16" s="64"/>
      <c r="F16" s="65"/>
      <c r="G16" s="66"/>
    </row>
    <row r="17" spans="1:7">
      <c r="A17" s="1"/>
      <c r="B17" s="39" t="s">
        <v>8</v>
      </c>
      <c r="C17" s="40"/>
      <c r="D17" s="41"/>
      <c r="E17" s="42">
        <f>E10+E11+E12+E13</f>
        <v>1227977.4100000001</v>
      </c>
      <c r="F17" s="42"/>
      <c r="G17" s="42"/>
    </row>
    <row r="18" spans="1:7" ht="36" customHeight="1" thickBot="1">
      <c r="A18" s="1"/>
      <c r="B18" s="43" t="s">
        <v>29</v>
      </c>
      <c r="C18" s="44"/>
      <c r="D18" s="45"/>
      <c r="E18" s="46">
        <f>B5+E5+F5-E17</f>
        <v>406735.23999999976</v>
      </c>
      <c r="F18" s="47"/>
      <c r="G18" s="48"/>
    </row>
    <row r="19" spans="1:7">
      <c r="A19" s="1"/>
      <c r="B19" s="1"/>
      <c r="C19" s="1"/>
      <c r="D19" s="1"/>
      <c r="E19" s="1"/>
      <c r="F19" s="17"/>
      <c r="G19" s="1"/>
    </row>
    <row r="20" spans="1:7">
      <c r="A20" s="1"/>
      <c r="B20" s="1"/>
      <c r="C20" s="1"/>
      <c r="D20" s="1"/>
      <c r="E20" s="1"/>
      <c r="F20" s="1"/>
      <c r="G20" s="1"/>
    </row>
    <row r="21" spans="1:7" ht="19.5" hidden="1" thickBot="1">
      <c r="A21" s="1"/>
      <c r="B21" s="49" t="s">
        <v>9</v>
      </c>
      <c r="C21" s="50"/>
      <c r="D21" s="50"/>
      <c r="E21" s="50"/>
      <c r="F21" s="50"/>
      <c r="G21" s="51"/>
    </row>
    <row r="22" spans="1:7" ht="57" hidden="1" thickBot="1">
      <c r="A22" s="1"/>
      <c r="B22" s="20" t="s">
        <v>10</v>
      </c>
      <c r="C22" s="20"/>
      <c r="D22" s="52" t="s">
        <v>11</v>
      </c>
      <c r="E22" s="53"/>
      <c r="F22" s="21"/>
      <c r="G22" s="22" t="s">
        <v>12</v>
      </c>
    </row>
    <row r="23" spans="1:7" ht="19.5" hidden="1" thickBot="1">
      <c r="A23" s="1"/>
      <c r="B23" s="23">
        <v>7524.9</v>
      </c>
      <c r="C23" s="24"/>
      <c r="D23" s="54">
        <f>B23*6.81*12</f>
        <v>614934.82799999998</v>
      </c>
      <c r="E23" s="55"/>
      <c r="F23" s="25"/>
      <c r="G23" s="26"/>
    </row>
    <row r="24" spans="1:7" hidden="1">
      <c r="A24" s="1"/>
      <c r="B24" s="1" t="s">
        <v>0</v>
      </c>
      <c r="C24" s="1"/>
      <c r="D24" s="1"/>
      <c r="E24" s="1"/>
      <c r="F24" s="27"/>
      <c r="G24" s="1"/>
    </row>
    <row r="25" spans="1:7">
      <c r="A25" s="1"/>
      <c r="B25" s="38" t="s">
        <v>20</v>
      </c>
      <c r="C25" s="38"/>
      <c r="D25" s="38"/>
      <c r="E25" s="28"/>
      <c r="F25" s="1"/>
      <c r="G25" s="29"/>
    </row>
    <row r="26" spans="1:7">
      <c r="A26" s="1"/>
      <c r="B26" s="38" t="s">
        <v>22</v>
      </c>
      <c r="C26" s="38"/>
      <c r="D26" s="38"/>
      <c r="E26" s="1"/>
      <c r="F26" s="1"/>
      <c r="G26" s="1" t="s">
        <v>21</v>
      </c>
    </row>
    <row r="28" spans="1:7">
      <c r="E28" s="2" t="s">
        <v>0</v>
      </c>
    </row>
    <row r="31" spans="1:7">
      <c r="E31" s="2" t="s">
        <v>0</v>
      </c>
    </row>
    <row r="32" spans="1:7">
      <c r="G32" s="2" t="s">
        <v>0</v>
      </c>
    </row>
  </sheetData>
  <mergeCells count="28">
    <mergeCell ref="B14:D14"/>
    <mergeCell ref="E14:G14"/>
    <mergeCell ref="B1:G1"/>
    <mergeCell ref="B3:G3"/>
    <mergeCell ref="B8:G8"/>
    <mergeCell ref="B9:D9"/>
    <mergeCell ref="E9:G9"/>
    <mergeCell ref="B11:D11"/>
    <mergeCell ref="E11:G11"/>
    <mergeCell ref="B10:D10"/>
    <mergeCell ref="E10:G10"/>
    <mergeCell ref="B16:D16"/>
    <mergeCell ref="E16:G16"/>
    <mergeCell ref="B12:D12"/>
    <mergeCell ref="B13:D13"/>
    <mergeCell ref="E12:G12"/>
    <mergeCell ref="E13:G13"/>
    <mergeCell ref="E15:G15"/>
    <mergeCell ref="B15:D15"/>
    <mergeCell ref="B25:D25"/>
    <mergeCell ref="B17:D17"/>
    <mergeCell ref="E17:G17"/>
    <mergeCell ref="B26:D26"/>
    <mergeCell ref="B18:D18"/>
    <mergeCell ref="E18:G18"/>
    <mergeCell ref="B21:G21"/>
    <mergeCell ref="D22:E22"/>
    <mergeCell ref="D23:E23"/>
  </mergeCells>
  <phoneticPr fontId="7" type="noConversion"/>
  <pageMargins left="0" right="0" top="0" bottom="0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7"/>
  <sheetViews>
    <sheetView view="pageBreakPreview" zoomScale="60" zoomScaleNormal="100" workbookViewId="0">
      <selection activeCell="G5" sqref="G5"/>
    </sheetView>
  </sheetViews>
  <sheetFormatPr defaultColWidth="29.28515625" defaultRowHeight="18.75"/>
  <cols>
    <col min="1" max="1" width="1.7109375" style="2" customWidth="1"/>
    <col min="2" max="2" width="29.28515625" style="2"/>
    <col min="3" max="3" width="23.42578125" style="2" customWidth="1"/>
    <col min="4" max="4" width="17.28515625" style="2" customWidth="1"/>
    <col min="5" max="5" width="21.5703125" style="2" customWidth="1"/>
    <col min="6" max="6" width="22" style="2" customWidth="1"/>
    <col min="7" max="7" width="23.85546875" style="2" customWidth="1"/>
    <col min="8" max="16384" width="29.28515625" style="2"/>
  </cols>
  <sheetData>
    <row r="1" spans="1:7">
      <c r="A1" s="1" t="s">
        <v>0</v>
      </c>
      <c r="B1" s="67" t="s">
        <v>83</v>
      </c>
      <c r="C1" s="67"/>
      <c r="D1" s="67"/>
      <c r="E1" s="67"/>
      <c r="F1" s="67"/>
      <c r="G1" s="67"/>
    </row>
    <row r="2" spans="1:7" ht="19.5" thickBot="1">
      <c r="A2" s="1"/>
      <c r="B2" s="3"/>
      <c r="C2" s="3"/>
      <c r="D2" s="3"/>
      <c r="E2" s="3"/>
      <c r="F2" s="3"/>
      <c r="G2" s="3"/>
    </row>
    <row r="3" spans="1:7" ht="19.5" thickBot="1">
      <c r="A3" s="4"/>
      <c r="B3" s="49" t="s">
        <v>84</v>
      </c>
      <c r="C3" s="50"/>
      <c r="D3" s="50"/>
      <c r="E3" s="50"/>
      <c r="F3" s="50"/>
      <c r="G3" s="51"/>
    </row>
    <row r="4" spans="1:7" s="10" customFormat="1" ht="75.75" thickBot="1">
      <c r="A4" s="5"/>
      <c r="B4" s="6" t="s">
        <v>1</v>
      </c>
      <c r="C4" s="32" t="s">
        <v>24</v>
      </c>
      <c r="D4" s="7" t="s">
        <v>2</v>
      </c>
      <c r="E4" s="7" t="s">
        <v>3</v>
      </c>
      <c r="F4" s="8" t="s">
        <v>4</v>
      </c>
      <c r="G4" s="9" t="s">
        <v>5</v>
      </c>
    </row>
    <row r="5" spans="1:7" s="10" customFormat="1" ht="19.5" thickBot="1">
      <c r="A5" s="5"/>
      <c r="B5" s="11">
        <v>0</v>
      </c>
      <c r="C5" s="12">
        <v>0</v>
      </c>
      <c r="D5" s="13">
        <v>69581.03</v>
      </c>
      <c r="E5" s="14">
        <v>0</v>
      </c>
      <c r="F5" s="15">
        <v>0</v>
      </c>
      <c r="G5" s="16">
        <f>D5-E5</f>
        <v>69581.03</v>
      </c>
    </row>
    <row r="6" spans="1:7">
      <c r="A6" s="1"/>
      <c r="B6" s="1"/>
      <c r="C6" s="1"/>
      <c r="D6" s="17"/>
      <c r="E6" s="18"/>
      <c r="F6" s="19"/>
      <c r="G6" s="17"/>
    </row>
    <row r="7" spans="1:7" ht="19.5" thickBot="1">
      <c r="A7" s="1"/>
      <c r="B7" s="1"/>
      <c r="C7" s="1"/>
      <c r="D7" s="1"/>
      <c r="E7" s="1"/>
      <c r="F7" s="1"/>
      <c r="G7" s="1"/>
    </row>
    <row r="8" spans="1:7" ht="19.5" thickBot="1">
      <c r="A8" s="1"/>
      <c r="B8" s="68" t="s">
        <v>28</v>
      </c>
      <c r="C8" s="69"/>
      <c r="D8" s="69"/>
      <c r="E8" s="69"/>
      <c r="F8" s="69"/>
      <c r="G8" s="70"/>
    </row>
    <row r="9" spans="1:7">
      <c r="A9" s="1"/>
      <c r="B9" s="71" t="s">
        <v>6</v>
      </c>
      <c r="C9" s="72"/>
      <c r="D9" s="73"/>
      <c r="E9" s="74" t="s">
        <v>7</v>
      </c>
      <c r="F9" s="75"/>
      <c r="G9" s="76"/>
    </row>
    <row r="10" spans="1:7">
      <c r="A10" s="1"/>
      <c r="B10" s="56" t="s">
        <v>85</v>
      </c>
      <c r="C10" s="57"/>
      <c r="D10" s="58"/>
      <c r="E10" s="59">
        <v>48810</v>
      </c>
      <c r="F10" s="60"/>
      <c r="G10" s="61"/>
    </row>
    <row r="11" spans="1:7">
      <c r="A11" s="1"/>
      <c r="B11" s="62"/>
      <c r="C11" s="57"/>
      <c r="D11" s="63"/>
      <c r="E11" s="64"/>
      <c r="F11" s="65"/>
      <c r="G11" s="66"/>
    </row>
    <row r="12" spans="1:7">
      <c r="A12" s="1"/>
      <c r="B12" s="39" t="s">
        <v>8</v>
      </c>
      <c r="C12" s="40"/>
      <c r="D12" s="41"/>
      <c r="E12" s="42">
        <f>SUM(E10:E11)</f>
        <v>48810</v>
      </c>
      <c r="F12" s="42"/>
      <c r="G12" s="42"/>
    </row>
    <row r="13" spans="1:7" ht="42" customHeight="1" thickBot="1">
      <c r="A13" s="1"/>
      <c r="B13" s="43" t="s">
        <v>29</v>
      </c>
      <c r="C13" s="44"/>
      <c r="D13" s="45"/>
      <c r="E13" s="46">
        <f>B5+E5+F5-E12</f>
        <v>-48810</v>
      </c>
      <c r="F13" s="47"/>
      <c r="G13" s="48"/>
    </row>
    <row r="14" spans="1:7">
      <c r="A14" s="1"/>
      <c r="B14" s="1"/>
      <c r="C14" s="1"/>
      <c r="D14" s="1"/>
      <c r="E14" s="1"/>
      <c r="F14" s="17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 ht="19.5" hidden="1" thickBot="1">
      <c r="A16" s="1"/>
      <c r="B16" s="49" t="s">
        <v>9</v>
      </c>
      <c r="C16" s="50"/>
      <c r="D16" s="50"/>
      <c r="E16" s="50"/>
      <c r="F16" s="50"/>
      <c r="G16" s="51"/>
    </row>
    <row r="17" spans="1:7" ht="57" hidden="1" thickBot="1">
      <c r="A17" s="1"/>
      <c r="B17" s="20" t="s">
        <v>10</v>
      </c>
      <c r="C17" s="20"/>
      <c r="D17" s="52" t="s">
        <v>11</v>
      </c>
      <c r="E17" s="53"/>
      <c r="F17" s="21"/>
      <c r="G17" s="22" t="s">
        <v>12</v>
      </c>
    </row>
    <row r="18" spans="1:7" ht="19.5" hidden="1" thickBot="1">
      <c r="A18" s="1"/>
      <c r="B18" s="23">
        <v>11416.62</v>
      </c>
      <c r="C18" s="24"/>
      <c r="D18" s="54">
        <f>B18*6.81*12</f>
        <v>932966.18640000001</v>
      </c>
      <c r="E18" s="55"/>
      <c r="F18" s="25"/>
      <c r="G18" s="26"/>
    </row>
    <row r="19" spans="1:7" hidden="1">
      <c r="A19" s="1"/>
      <c r="B19" s="1" t="s">
        <v>0</v>
      </c>
      <c r="C19" s="1"/>
      <c r="D19" s="1"/>
      <c r="E19" s="1"/>
      <c r="F19" s="27"/>
      <c r="G19" s="1"/>
    </row>
    <row r="20" spans="1:7">
      <c r="A20" s="1"/>
      <c r="B20" s="38" t="s">
        <v>20</v>
      </c>
      <c r="C20" s="38"/>
      <c r="D20" s="38"/>
      <c r="E20" s="28"/>
      <c r="F20" s="1"/>
      <c r="G20" s="29"/>
    </row>
    <row r="21" spans="1:7">
      <c r="A21" s="1"/>
      <c r="B21" s="38" t="s">
        <v>22</v>
      </c>
      <c r="C21" s="38"/>
      <c r="D21" s="38"/>
      <c r="E21" s="1"/>
      <c r="F21" s="1"/>
      <c r="G21" s="1" t="s">
        <v>21</v>
      </c>
    </row>
    <row r="23" spans="1:7">
      <c r="E23" s="2" t="s">
        <v>0</v>
      </c>
    </row>
    <row r="26" spans="1:7">
      <c r="E26" s="2" t="s">
        <v>0</v>
      </c>
    </row>
    <row r="27" spans="1:7">
      <c r="G27" s="2" t="s">
        <v>0</v>
      </c>
    </row>
  </sheetData>
  <mergeCells count="18">
    <mergeCell ref="B1:G1"/>
    <mergeCell ref="B3:G3"/>
    <mergeCell ref="B8:G8"/>
    <mergeCell ref="B9:D9"/>
    <mergeCell ref="E9:G9"/>
    <mergeCell ref="B11:D11"/>
    <mergeCell ref="E11:G11"/>
    <mergeCell ref="B10:D10"/>
    <mergeCell ref="E10:G10"/>
    <mergeCell ref="B12:D12"/>
    <mergeCell ref="B21:D21"/>
    <mergeCell ref="B13:D13"/>
    <mergeCell ref="E13:G13"/>
    <mergeCell ref="B16:G16"/>
    <mergeCell ref="D17:E17"/>
    <mergeCell ref="D18:E18"/>
    <mergeCell ref="B20:D20"/>
    <mergeCell ref="E12:G12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6"/>
  <sheetViews>
    <sheetView view="pageBreakPreview" zoomScale="60" zoomScaleNormal="100" workbookViewId="0">
      <selection activeCell="A7" sqref="A1:IV65536"/>
    </sheetView>
  </sheetViews>
  <sheetFormatPr defaultColWidth="29.28515625" defaultRowHeight="18.75"/>
  <cols>
    <col min="1" max="1" width="2.7109375" style="2" customWidth="1"/>
    <col min="2" max="2" width="28" style="2" customWidth="1"/>
    <col min="3" max="3" width="24.28515625" style="2" customWidth="1"/>
    <col min="4" max="4" width="18" style="2" customWidth="1"/>
    <col min="5" max="5" width="22.5703125" style="2" customWidth="1"/>
    <col min="6" max="6" width="21.28515625" style="2" customWidth="1"/>
    <col min="7" max="7" width="24.42578125" style="2" customWidth="1"/>
    <col min="8" max="16384" width="29.28515625" style="2"/>
  </cols>
  <sheetData>
    <row r="1" spans="1:7">
      <c r="A1" s="1" t="s">
        <v>0</v>
      </c>
      <c r="B1" s="67" t="s">
        <v>14</v>
      </c>
      <c r="C1" s="67"/>
      <c r="D1" s="67"/>
      <c r="E1" s="67"/>
      <c r="F1" s="67"/>
      <c r="G1" s="67"/>
    </row>
    <row r="2" spans="1:7" ht="19.5" thickBot="1">
      <c r="A2" s="1"/>
      <c r="B2" s="3"/>
      <c r="C2" s="3"/>
      <c r="D2" s="3"/>
      <c r="E2" s="3"/>
      <c r="F2" s="3"/>
      <c r="G2" s="3"/>
    </row>
    <row r="3" spans="1:7" ht="19.5" thickBot="1">
      <c r="A3" s="4"/>
      <c r="B3" s="49" t="s">
        <v>30</v>
      </c>
      <c r="C3" s="50"/>
      <c r="D3" s="50"/>
      <c r="E3" s="50"/>
      <c r="F3" s="50"/>
      <c r="G3" s="51"/>
    </row>
    <row r="4" spans="1:7" s="10" customFormat="1" ht="57" thickBot="1">
      <c r="A4" s="5"/>
      <c r="B4" s="6" t="s">
        <v>1</v>
      </c>
      <c r="C4" s="6" t="s">
        <v>23</v>
      </c>
      <c r="D4" s="8" t="s">
        <v>2</v>
      </c>
      <c r="E4" s="8" t="s">
        <v>3</v>
      </c>
      <c r="F4" s="8" t="s">
        <v>4</v>
      </c>
      <c r="G4" s="22" t="s">
        <v>5</v>
      </c>
    </row>
    <row r="5" spans="1:7" s="10" customFormat="1" ht="19.5" thickBot="1">
      <c r="A5" s="5"/>
      <c r="B5" s="11">
        <v>-29563.59</v>
      </c>
      <c r="C5" s="12">
        <v>152819.57999999999</v>
      </c>
      <c r="D5" s="13">
        <v>524451.42000000004</v>
      </c>
      <c r="E5" s="14">
        <v>520036.58</v>
      </c>
      <c r="F5" s="15">
        <v>27620</v>
      </c>
      <c r="G5" s="30">
        <f>C5+D5-E5</f>
        <v>157234.41999999998</v>
      </c>
    </row>
    <row r="6" spans="1:7">
      <c r="A6" s="1"/>
      <c r="B6" s="1"/>
      <c r="C6" s="1"/>
      <c r="D6" s="17"/>
      <c r="E6" s="31"/>
      <c r="F6" s="19"/>
      <c r="G6" s="17"/>
    </row>
    <row r="7" spans="1:7" ht="19.5" thickBot="1">
      <c r="A7" s="1"/>
      <c r="B7" s="1"/>
      <c r="C7" s="1"/>
      <c r="D7" s="1"/>
      <c r="E7" s="1"/>
      <c r="F7" s="1"/>
      <c r="G7" s="1"/>
    </row>
    <row r="8" spans="1:7" ht="19.5" thickBot="1">
      <c r="A8" s="1"/>
      <c r="B8" s="68" t="s">
        <v>28</v>
      </c>
      <c r="C8" s="69"/>
      <c r="D8" s="69"/>
      <c r="E8" s="69"/>
      <c r="F8" s="69"/>
      <c r="G8" s="70"/>
    </row>
    <row r="9" spans="1:7">
      <c r="A9" s="1"/>
      <c r="B9" s="86" t="s">
        <v>6</v>
      </c>
      <c r="C9" s="87"/>
      <c r="D9" s="88"/>
      <c r="E9" s="89" t="s">
        <v>7</v>
      </c>
      <c r="F9" s="90"/>
      <c r="G9" s="91"/>
    </row>
    <row r="10" spans="1:7">
      <c r="A10" s="1"/>
      <c r="B10" s="62" t="s">
        <v>35</v>
      </c>
      <c r="C10" s="57"/>
      <c r="D10" s="80"/>
      <c r="E10" s="77">
        <v>154667.13</v>
      </c>
      <c r="F10" s="78"/>
      <c r="G10" s="79"/>
    </row>
    <row r="11" spans="1:7" ht="39.75" customHeight="1">
      <c r="A11" s="1"/>
      <c r="B11" s="62" t="s">
        <v>36</v>
      </c>
      <c r="C11" s="57"/>
      <c r="D11" s="80"/>
      <c r="E11" s="77">
        <v>30193.439999999999</v>
      </c>
      <c r="F11" s="78"/>
      <c r="G11" s="79"/>
    </row>
    <row r="12" spans="1:7" ht="41.25" customHeight="1">
      <c r="A12" s="1"/>
      <c r="B12" s="62" t="s">
        <v>37</v>
      </c>
      <c r="C12" s="57"/>
      <c r="D12" s="80"/>
      <c r="E12" s="77">
        <v>43340.06</v>
      </c>
      <c r="F12" s="78"/>
      <c r="G12" s="79"/>
    </row>
    <row r="13" spans="1:7">
      <c r="A13" s="1"/>
      <c r="B13" s="62" t="s">
        <v>38</v>
      </c>
      <c r="C13" s="57"/>
      <c r="D13" s="80"/>
      <c r="E13" s="77">
        <v>102543.94</v>
      </c>
      <c r="F13" s="78"/>
      <c r="G13" s="79"/>
    </row>
    <row r="14" spans="1:7" ht="36.75" customHeight="1">
      <c r="A14" s="1"/>
      <c r="B14" s="62" t="s">
        <v>39</v>
      </c>
      <c r="C14" s="57"/>
      <c r="D14" s="80"/>
      <c r="E14" s="77">
        <v>25332.13</v>
      </c>
      <c r="F14" s="78"/>
      <c r="G14" s="79"/>
    </row>
    <row r="15" spans="1:7">
      <c r="A15" s="1"/>
      <c r="B15" s="62" t="s">
        <v>40</v>
      </c>
      <c r="C15" s="57"/>
      <c r="D15" s="80"/>
      <c r="E15" s="77">
        <v>8922.27</v>
      </c>
      <c r="F15" s="78"/>
      <c r="G15" s="79"/>
    </row>
    <row r="16" spans="1:7">
      <c r="A16" s="1"/>
      <c r="B16" s="62" t="s">
        <v>41</v>
      </c>
      <c r="C16" s="57"/>
      <c r="D16" s="80"/>
      <c r="E16" s="77">
        <v>6744.7</v>
      </c>
      <c r="F16" s="78"/>
      <c r="G16" s="79"/>
    </row>
    <row r="17" spans="1:7" ht="35.25" customHeight="1">
      <c r="A17" s="1"/>
      <c r="B17" s="62" t="s">
        <v>42</v>
      </c>
      <c r="C17" s="57"/>
      <c r="D17" s="80"/>
      <c r="E17" s="59">
        <v>75531.37</v>
      </c>
      <c r="F17" s="60"/>
      <c r="G17" s="61"/>
    </row>
    <row r="18" spans="1:7" ht="24" customHeight="1">
      <c r="A18" s="1"/>
      <c r="B18" s="62" t="s">
        <v>43</v>
      </c>
      <c r="C18" s="57"/>
      <c r="D18" s="80"/>
      <c r="E18" s="60">
        <v>19284.09</v>
      </c>
      <c r="F18" s="60"/>
      <c r="G18" s="60"/>
    </row>
    <row r="19" spans="1:7">
      <c r="A19" s="1"/>
      <c r="B19" s="62" t="s">
        <v>44</v>
      </c>
      <c r="C19" s="57"/>
      <c r="D19" s="63"/>
      <c r="E19" s="64">
        <v>80856</v>
      </c>
      <c r="F19" s="65"/>
      <c r="G19" s="66"/>
    </row>
    <row r="20" spans="1:7">
      <c r="A20" s="1"/>
      <c r="B20" s="62"/>
      <c r="C20" s="57"/>
      <c r="D20" s="63"/>
      <c r="E20" s="64"/>
      <c r="F20" s="65"/>
      <c r="G20" s="66"/>
    </row>
    <row r="21" spans="1:7">
      <c r="A21" s="1"/>
      <c r="B21" s="39" t="s">
        <v>8</v>
      </c>
      <c r="C21" s="40"/>
      <c r="D21" s="41"/>
      <c r="E21" s="83">
        <f>SUM(E10:E20)</f>
        <v>547415.13000000012</v>
      </c>
      <c r="F21" s="83"/>
      <c r="G21" s="83"/>
    </row>
    <row r="22" spans="1:7" ht="44.25" customHeight="1" thickBot="1">
      <c r="A22" s="1"/>
      <c r="B22" s="43" t="s">
        <v>29</v>
      </c>
      <c r="C22" s="44"/>
      <c r="D22" s="45"/>
      <c r="E22" s="46">
        <f>B5+E5+F5-E21</f>
        <v>-29322.14000000013</v>
      </c>
      <c r="F22" s="47"/>
      <c r="G22" s="48"/>
    </row>
    <row r="23" spans="1:7">
      <c r="A23" s="1"/>
      <c r="B23" s="1"/>
      <c r="C23" s="1"/>
      <c r="D23" s="1"/>
      <c r="E23" s="1"/>
      <c r="F23" s="17"/>
      <c r="G23" s="1"/>
    </row>
    <row r="24" spans="1:7">
      <c r="A24" s="1"/>
      <c r="B24" s="1"/>
      <c r="C24" s="1"/>
      <c r="D24" s="1"/>
      <c r="E24" s="1"/>
      <c r="F24" s="1"/>
      <c r="G24" s="1"/>
    </row>
    <row r="25" spans="1:7" ht="19.5" hidden="1" thickBot="1">
      <c r="A25" s="1"/>
      <c r="B25" s="49" t="s">
        <v>9</v>
      </c>
      <c r="C25" s="50"/>
      <c r="D25" s="50"/>
      <c r="E25" s="50"/>
      <c r="F25" s="50"/>
      <c r="G25" s="51"/>
    </row>
    <row r="26" spans="1:7" ht="57" hidden="1" thickBot="1">
      <c r="A26" s="1"/>
      <c r="B26" s="6" t="s">
        <v>10</v>
      </c>
      <c r="C26" s="6"/>
      <c r="D26" s="84" t="s">
        <v>11</v>
      </c>
      <c r="E26" s="85"/>
      <c r="F26" s="35"/>
      <c r="G26" s="22" t="s">
        <v>12</v>
      </c>
    </row>
    <row r="27" spans="1:7" ht="19.5" hidden="1" thickBot="1">
      <c r="A27" s="1"/>
      <c r="B27" s="23">
        <v>4391.6000000000004</v>
      </c>
      <c r="C27" s="24"/>
      <c r="D27" s="81">
        <f>B27*6.81*12</f>
        <v>358881.55200000003</v>
      </c>
      <c r="E27" s="82"/>
      <c r="F27" s="14"/>
      <c r="G27" s="26"/>
    </row>
    <row r="28" spans="1:7" hidden="1">
      <c r="A28" s="1"/>
      <c r="B28" s="1" t="s">
        <v>0</v>
      </c>
      <c r="C28" s="1"/>
      <c r="D28" s="1"/>
      <c r="E28" s="1"/>
      <c r="F28" s="36"/>
      <c r="G28" s="1"/>
    </row>
    <row r="29" spans="1:7">
      <c r="A29" s="1"/>
      <c r="B29" s="38" t="s">
        <v>20</v>
      </c>
      <c r="C29" s="38"/>
      <c r="D29" s="38"/>
      <c r="E29" s="28"/>
      <c r="F29" s="17"/>
      <c r="G29" s="29"/>
    </row>
    <row r="30" spans="1:7">
      <c r="A30" s="1"/>
      <c r="B30" s="38" t="s">
        <v>22</v>
      </c>
      <c r="C30" s="38"/>
      <c r="D30" s="38"/>
      <c r="E30" s="1"/>
      <c r="F30" s="1"/>
      <c r="G30" s="1" t="s">
        <v>21</v>
      </c>
    </row>
    <row r="32" spans="1:7">
      <c r="E32" s="2" t="s">
        <v>0</v>
      </c>
    </row>
    <row r="35" spans="5:7">
      <c r="E35" s="2" t="s">
        <v>0</v>
      </c>
    </row>
    <row r="36" spans="5:7">
      <c r="G36" s="2" t="s">
        <v>0</v>
      </c>
    </row>
  </sheetData>
  <mergeCells count="36">
    <mergeCell ref="B17:D17"/>
    <mergeCell ref="B1:G1"/>
    <mergeCell ref="B3:G3"/>
    <mergeCell ref="B8:G8"/>
    <mergeCell ref="B9:D9"/>
    <mergeCell ref="E9:G9"/>
    <mergeCell ref="E17:G17"/>
    <mergeCell ref="B15:D15"/>
    <mergeCell ref="B16:D16"/>
    <mergeCell ref="E16:G16"/>
    <mergeCell ref="E15:G15"/>
    <mergeCell ref="B30:D30"/>
    <mergeCell ref="B21:D21"/>
    <mergeCell ref="E21:G21"/>
    <mergeCell ref="B22:D22"/>
    <mergeCell ref="E22:G22"/>
    <mergeCell ref="B25:G25"/>
    <mergeCell ref="D26:E26"/>
    <mergeCell ref="B29:D29"/>
    <mergeCell ref="B20:D20"/>
    <mergeCell ref="E20:G20"/>
    <mergeCell ref="E19:G19"/>
    <mergeCell ref="B18:D18"/>
    <mergeCell ref="E18:G18"/>
    <mergeCell ref="D27:E27"/>
    <mergeCell ref="B19:D19"/>
    <mergeCell ref="E10:G10"/>
    <mergeCell ref="B10:D10"/>
    <mergeCell ref="B11:D11"/>
    <mergeCell ref="B12:D12"/>
    <mergeCell ref="B13:D13"/>
    <mergeCell ref="B14:D14"/>
    <mergeCell ref="E11:G11"/>
    <mergeCell ref="E12:G12"/>
    <mergeCell ref="E13:G13"/>
    <mergeCell ref="E14:G14"/>
  </mergeCells>
  <phoneticPr fontId="7" type="noConversion"/>
  <pageMargins left="0" right="0" top="0" bottom="0" header="0.31496062992125984" footer="0.31496062992125984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8"/>
  <sheetViews>
    <sheetView view="pageBreakPreview" zoomScale="60" zoomScaleNormal="100" workbookViewId="0">
      <selection sqref="A1:IV65536"/>
    </sheetView>
  </sheetViews>
  <sheetFormatPr defaultColWidth="29.28515625" defaultRowHeight="18.75"/>
  <cols>
    <col min="1" max="1" width="3.42578125" style="2" customWidth="1"/>
    <col min="2" max="2" width="28" style="2" customWidth="1"/>
    <col min="3" max="3" width="25.5703125" style="2" customWidth="1"/>
    <col min="4" max="4" width="16.140625" style="2" customWidth="1"/>
    <col min="5" max="6" width="22.140625" style="2" customWidth="1"/>
    <col min="7" max="7" width="25.7109375" style="2" customWidth="1"/>
    <col min="8" max="16384" width="29.28515625" style="2"/>
  </cols>
  <sheetData>
    <row r="1" spans="1:7">
      <c r="A1" s="1" t="s">
        <v>0</v>
      </c>
      <c r="B1" s="67" t="s">
        <v>15</v>
      </c>
      <c r="C1" s="67"/>
      <c r="D1" s="67"/>
      <c r="E1" s="67"/>
      <c r="F1" s="67"/>
      <c r="G1" s="67"/>
    </row>
    <row r="2" spans="1:7" ht="19.5" thickBot="1">
      <c r="A2" s="1"/>
      <c r="B2" s="3"/>
      <c r="C2" s="3"/>
      <c r="D2" s="3"/>
      <c r="E2" s="3"/>
      <c r="F2" s="3"/>
      <c r="G2" s="3"/>
    </row>
    <row r="3" spans="1:7" ht="19.5" thickBot="1">
      <c r="A3" s="4"/>
      <c r="B3" s="49" t="s">
        <v>30</v>
      </c>
      <c r="C3" s="50"/>
      <c r="D3" s="50"/>
      <c r="E3" s="50"/>
      <c r="F3" s="50"/>
      <c r="G3" s="51"/>
    </row>
    <row r="4" spans="1:7" s="10" customFormat="1" ht="57" thickBot="1">
      <c r="A4" s="5"/>
      <c r="B4" s="6" t="s">
        <v>1</v>
      </c>
      <c r="C4" s="6" t="s">
        <v>23</v>
      </c>
      <c r="D4" s="8" t="s">
        <v>2</v>
      </c>
      <c r="E4" s="8" t="s">
        <v>3</v>
      </c>
      <c r="F4" s="8" t="s">
        <v>4</v>
      </c>
      <c r="G4" s="22" t="s">
        <v>5</v>
      </c>
    </row>
    <row r="5" spans="1:7" s="10" customFormat="1" ht="19.5" thickBot="1">
      <c r="A5" s="5"/>
      <c r="B5" s="11">
        <v>-86012.77</v>
      </c>
      <c r="C5" s="12">
        <v>62253.31</v>
      </c>
      <c r="D5" s="13">
        <v>468015.84</v>
      </c>
      <c r="E5" s="14">
        <v>465207.39</v>
      </c>
      <c r="F5" s="15">
        <v>17540</v>
      </c>
      <c r="G5" s="30">
        <f>D5-E5+C5</f>
        <v>65061.760000000009</v>
      </c>
    </row>
    <row r="6" spans="1:7">
      <c r="A6" s="1"/>
      <c r="B6" s="1"/>
      <c r="C6" s="1"/>
      <c r="D6" s="17"/>
      <c r="E6" s="31"/>
      <c r="F6" s="19"/>
      <c r="G6" s="17"/>
    </row>
    <row r="7" spans="1:7" ht="19.5" thickBot="1">
      <c r="A7" s="1"/>
      <c r="B7" s="1"/>
      <c r="C7" s="1"/>
      <c r="D7" s="1"/>
      <c r="E7" s="1"/>
      <c r="F7" s="1"/>
      <c r="G7" s="1"/>
    </row>
    <row r="8" spans="1:7" ht="19.5" thickBot="1">
      <c r="A8" s="1"/>
      <c r="B8" s="68" t="s">
        <v>28</v>
      </c>
      <c r="C8" s="69"/>
      <c r="D8" s="69"/>
      <c r="E8" s="69"/>
      <c r="F8" s="69"/>
      <c r="G8" s="70"/>
    </row>
    <row r="9" spans="1:7">
      <c r="A9" s="1"/>
      <c r="B9" s="86" t="s">
        <v>6</v>
      </c>
      <c r="C9" s="87"/>
      <c r="D9" s="88"/>
      <c r="E9" s="89" t="s">
        <v>7</v>
      </c>
      <c r="F9" s="90"/>
      <c r="G9" s="91"/>
    </row>
    <row r="10" spans="1:7">
      <c r="A10" s="1"/>
      <c r="B10" s="56" t="s">
        <v>45</v>
      </c>
      <c r="C10" s="57"/>
      <c r="D10" s="58"/>
      <c r="E10" s="59">
        <v>22633</v>
      </c>
      <c r="F10" s="60"/>
      <c r="G10" s="61"/>
    </row>
    <row r="11" spans="1:7">
      <c r="A11" s="1"/>
      <c r="B11" s="62" t="s">
        <v>46</v>
      </c>
      <c r="C11" s="57"/>
      <c r="D11" s="63"/>
      <c r="E11" s="60">
        <v>15756.96</v>
      </c>
      <c r="F11" s="60"/>
      <c r="G11" s="60"/>
    </row>
    <row r="12" spans="1:7">
      <c r="A12" s="1"/>
      <c r="B12" s="62"/>
      <c r="C12" s="57"/>
      <c r="D12" s="63"/>
      <c r="E12" s="64"/>
      <c r="F12" s="65"/>
      <c r="G12" s="66"/>
    </row>
    <row r="13" spans="1:7">
      <c r="A13" s="1"/>
      <c r="B13" s="39" t="s">
        <v>8</v>
      </c>
      <c r="C13" s="40"/>
      <c r="D13" s="41"/>
      <c r="E13" s="83">
        <f>SUM(E10:E12)</f>
        <v>38389.96</v>
      </c>
      <c r="F13" s="83"/>
      <c r="G13" s="83"/>
    </row>
    <row r="14" spans="1:7" ht="37.5" customHeight="1" thickBot="1">
      <c r="A14" s="1"/>
      <c r="B14" s="43" t="s">
        <v>29</v>
      </c>
      <c r="C14" s="44"/>
      <c r="D14" s="45"/>
      <c r="E14" s="46">
        <f>B5+E5+F5-E13</f>
        <v>358344.66</v>
      </c>
      <c r="F14" s="47"/>
      <c r="G14" s="48"/>
    </row>
    <row r="15" spans="1:7">
      <c r="A15" s="1"/>
      <c r="B15" s="1"/>
      <c r="C15" s="1"/>
      <c r="D15" s="1"/>
      <c r="E15" s="1"/>
      <c r="F15" s="17"/>
      <c r="G15" s="1"/>
    </row>
    <row r="16" spans="1:7">
      <c r="A16" s="1"/>
      <c r="B16" s="1"/>
      <c r="C16" s="1"/>
      <c r="D16" s="1"/>
      <c r="E16" s="1"/>
      <c r="F16" s="1"/>
      <c r="G16" s="1"/>
    </row>
    <row r="17" spans="1:7" ht="19.5" hidden="1" thickBot="1">
      <c r="A17" s="1"/>
      <c r="B17" s="49" t="s">
        <v>9</v>
      </c>
      <c r="C17" s="50"/>
      <c r="D17" s="50"/>
      <c r="E17" s="50"/>
      <c r="F17" s="50"/>
      <c r="G17" s="51"/>
    </row>
    <row r="18" spans="1:7" ht="57" hidden="1" thickBot="1">
      <c r="A18" s="1"/>
      <c r="B18" s="6" t="s">
        <v>10</v>
      </c>
      <c r="C18" s="6"/>
      <c r="D18" s="84" t="s">
        <v>11</v>
      </c>
      <c r="E18" s="85"/>
      <c r="F18" s="35"/>
      <c r="G18" s="22" t="s">
        <v>12</v>
      </c>
    </row>
    <row r="19" spans="1:7" ht="19.5" hidden="1" thickBot="1">
      <c r="A19" s="1"/>
      <c r="B19" s="23">
        <v>3871.6</v>
      </c>
      <c r="C19" s="24"/>
      <c r="D19" s="81">
        <f>B19*6.81*12</f>
        <v>316387.152</v>
      </c>
      <c r="E19" s="82"/>
      <c r="F19" s="14"/>
      <c r="G19" s="26"/>
    </row>
    <row r="20" spans="1:7" hidden="1">
      <c r="A20" s="1"/>
      <c r="B20" s="1" t="s">
        <v>0</v>
      </c>
      <c r="C20" s="1"/>
      <c r="D20" s="1"/>
      <c r="E20" s="1"/>
      <c r="F20" s="36"/>
      <c r="G20" s="1"/>
    </row>
    <row r="21" spans="1:7">
      <c r="A21" s="1"/>
      <c r="B21" s="38" t="s">
        <v>20</v>
      </c>
      <c r="C21" s="38"/>
      <c r="D21" s="38"/>
      <c r="E21" s="28"/>
      <c r="F21" s="1"/>
      <c r="G21" s="29"/>
    </row>
    <row r="22" spans="1:7">
      <c r="A22" s="1"/>
      <c r="B22" s="38" t="s">
        <v>22</v>
      </c>
      <c r="C22" s="38"/>
      <c r="D22" s="38"/>
      <c r="E22" s="1"/>
      <c r="F22" s="1"/>
      <c r="G22" s="1" t="s">
        <v>21</v>
      </c>
    </row>
    <row r="24" spans="1:7">
      <c r="E24" s="2" t="s">
        <v>0</v>
      </c>
    </row>
    <row r="27" spans="1:7">
      <c r="E27" s="2" t="s">
        <v>0</v>
      </c>
    </row>
    <row r="28" spans="1:7">
      <c r="G28" s="2" t="s">
        <v>0</v>
      </c>
    </row>
  </sheetData>
  <mergeCells count="20">
    <mergeCell ref="B1:G1"/>
    <mergeCell ref="B3:G3"/>
    <mergeCell ref="B8:G8"/>
    <mergeCell ref="B9:D9"/>
    <mergeCell ref="E9:G9"/>
    <mergeCell ref="B12:D12"/>
    <mergeCell ref="E12:G12"/>
    <mergeCell ref="B10:D10"/>
    <mergeCell ref="E10:G10"/>
    <mergeCell ref="B11:D11"/>
    <mergeCell ref="E11:G11"/>
    <mergeCell ref="B13:D13"/>
    <mergeCell ref="E13:G13"/>
    <mergeCell ref="B22:D22"/>
    <mergeCell ref="B14:D14"/>
    <mergeCell ref="E14:G14"/>
    <mergeCell ref="B17:G17"/>
    <mergeCell ref="D18:E18"/>
    <mergeCell ref="D19:E19"/>
    <mergeCell ref="B21:D21"/>
  </mergeCells>
  <phoneticPr fontId="7" type="noConversion"/>
  <pageMargins left="0" right="0" top="0" bottom="0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2"/>
  <sheetViews>
    <sheetView view="pageBreakPreview" zoomScale="60" zoomScaleNormal="100" workbookViewId="0">
      <selection sqref="A1:IV65536"/>
    </sheetView>
  </sheetViews>
  <sheetFormatPr defaultColWidth="29.28515625" defaultRowHeight="18.75"/>
  <cols>
    <col min="1" max="1" width="2.5703125" style="2" customWidth="1"/>
    <col min="2" max="2" width="29.28515625" style="2"/>
    <col min="3" max="3" width="24.28515625" style="2" customWidth="1"/>
    <col min="4" max="4" width="18.42578125" style="2" customWidth="1"/>
    <col min="5" max="5" width="22.85546875" style="2" customWidth="1"/>
    <col min="6" max="6" width="22.42578125" style="2" customWidth="1"/>
    <col min="7" max="7" width="23.7109375" style="2" customWidth="1"/>
    <col min="8" max="16384" width="29.28515625" style="2"/>
  </cols>
  <sheetData>
    <row r="1" spans="1:7">
      <c r="A1" s="1" t="s">
        <v>0</v>
      </c>
      <c r="B1" s="67" t="s">
        <v>16</v>
      </c>
      <c r="C1" s="67"/>
      <c r="D1" s="67"/>
      <c r="E1" s="67"/>
      <c r="F1" s="67"/>
      <c r="G1" s="67"/>
    </row>
    <row r="2" spans="1:7" ht="19.5" thickBot="1">
      <c r="A2" s="1"/>
      <c r="B2" s="3"/>
      <c r="C2" s="3"/>
      <c r="D2" s="3"/>
      <c r="E2" s="3"/>
      <c r="F2" s="3"/>
      <c r="G2" s="3"/>
    </row>
    <row r="3" spans="1:7" ht="19.5" thickBot="1">
      <c r="A3" s="4"/>
      <c r="B3" s="49" t="s">
        <v>30</v>
      </c>
      <c r="C3" s="50"/>
      <c r="D3" s="50"/>
      <c r="E3" s="50"/>
      <c r="F3" s="50"/>
      <c r="G3" s="51"/>
    </row>
    <row r="4" spans="1:7" s="10" customFormat="1" ht="57" thickBot="1">
      <c r="A4" s="5"/>
      <c r="B4" s="6" t="s">
        <v>1</v>
      </c>
      <c r="C4" s="32" t="s">
        <v>24</v>
      </c>
      <c r="D4" s="8" t="s">
        <v>2</v>
      </c>
      <c r="E4" s="8" t="s">
        <v>3</v>
      </c>
      <c r="F4" s="8" t="s">
        <v>4</v>
      </c>
      <c r="G4" s="22" t="s">
        <v>5</v>
      </c>
    </row>
    <row r="5" spans="1:7" s="10" customFormat="1" ht="19.5" thickBot="1">
      <c r="A5" s="5"/>
      <c r="B5" s="11">
        <v>-213052.39</v>
      </c>
      <c r="C5" s="12">
        <v>855335.7</v>
      </c>
      <c r="D5" s="13">
        <v>2559270.23</v>
      </c>
      <c r="E5" s="14">
        <v>2242241.39</v>
      </c>
      <c r="F5" s="15">
        <v>13140</v>
      </c>
      <c r="G5" s="30">
        <f>C5+D5-E5</f>
        <v>1172364.5399999996</v>
      </c>
    </row>
    <row r="6" spans="1:7">
      <c r="A6" s="1"/>
      <c r="B6" s="1"/>
      <c r="C6" s="1"/>
      <c r="D6" s="17"/>
      <c r="E6" s="31"/>
      <c r="F6" s="19"/>
      <c r="G6" s="17"/>
    </row>
    <row r="7" spans="1:7" ht="19.5" thickBot="1">
      <c r="A7" s="1"/>
      <c r="B7" s="1"/>
      <c r="C7" s="1"/>
      <c r="D7" s="1"/>
      <c r="E7" s="1"/>
      <c r="F7" s="1"/>
      <c r="G7" s="1"/>
    </row>
    <row r="8" spans="1:7" ht="19.5" thickBot="1">
      <c r="A8" s="1"/>
      <c r="B8" s="68" t="s">
        <v>28</v>
      </c>
      <c r="C8" s="69"/>
      <c r="D8" s="69"/>
      <c r="E8" s="69"/>
      <c r="F8" s="69"/>
      <c r="G8" s="70"/>
    </row>
    <row r="9" spans="1:7">
      <c r="A9" s="1"/>
      <c r="B9" s="86" t="s">
        <v>6</v>
      </c>
      <c r="C9" s="87"/>
      <c r="D9" s="88"/>
      <c r="E9" s="89" t="s">
        <v>7</v>
      </c>
      <c r="F9" s="90"/>
      <c r="G9" s="91"/>
    </row>
    <row r="10" spans="1:7">
      <c r="A10" s="1"/>
      <c r="B10" s="56" t="s">
        <v>48</v>
      </c>
      <c r="C10" s="57"/>
      <c r="D10" s="58"/>
      <c r="E10" s="59">
        <f>576600+40100</f>
        <v>616700</v>
      </c>
      <c r="F10" s="60"/>
      <c r="G10" s="61"/>
    </row>
    <row r="11" spans="1:7">
      <c r="A11" s="1"/>
      <c r="B11" s="62" t="s">
        <v>49</v>
      </c>
      <c r="C11" s="57"/>
      <c r="D11" s="63"/>
      <c r="E11" s="60">
        <v>1560</v>
      </c>
      <c r="F11" s="60"/>
      <c r="G11" s="60"/>
    </row>
    <row r="12" spans="1:7" ht="32.25" customHeight="1">
      <c r="A12" s="1"/>
      <c r="B12" s="56" t="s">
        <v>50</v>
      </c>
      <c r="C12" s="57"/>
      <c r="D12" s="58"/>
      <c r="E12" s="64">
        <v>577700.15</v>
      </c>
      <c r="F12" s="65"/>
      <c r="G12" s="66"/>
    </row>
    <row r="13" spans="1:7">
      <c r="A13" s="1"/>
      <c r="B13" s="62" t="s">
        <v>51</v>
      </c>
      <c r="C13" s="57"/>
      <c r="D13" s="63"/>
      <c r="E13" s="64">
        <v>29766.83</v>
      </c>
      <c r="F13" s="65"/>
      <c r="G13" s="66"/>
    </row>
    <row r="14" spans="1:7" ht="35.25" customHeight="1">
      <c r="A14" s="1"/>
      <c r="B14" s="62" t="s">
        <v>52</v>
      </c>
      <c r="C14" s="57"/>
      <c r="D14" s="63"/>
      <c r="E14" s="64">
        <v>24372.46</v>
      </c>
      <c r="F14" s="65"/>
      <c r="G14" s="66"/>
    </row>
    <row r="15" spans="1:7">
      <c r="A15" s="1"/>
      <c r="B15" s="62" t="s">
        <v>53</v>
      </c>
      <c r="C15" s="57"/>
      <c r="D15" s="63"/>
      <c r="E15" s="64">
        <v>4874.84</v>
      </c>
      <c r="F15" s="65"/>
      <c r="G15" s="66"/>
    </row>
    <row r="16" spans="1:7">
      <c r="A16" s="1"/>
      <c r="B16" s="62" t="s">
        <v>47</v>
      </c>
      <c r="C16" s="57"/>
      <c r="D16" s="63"/>
      <c r="E16" s="64">
        <v>274395</v>
      </c>
      <c r="F16" s="65"/>
      <c r="G16" s="66"/>
    </row>
    <row r="17" spans="1:8">
      <c r="A17" s="1"/>
      <c r="B17" s="39" t="s">
        <v>8</v>
      </c>
      <c r="C17" s="40"/>
      <c r="D17" s="41"/>
      <c r="E17" s="83">
        <f>SUM(E10:E16)</f>
        <v>1529369.28</v>
      </c>
      <c r="F17" s="83"/>
      <c r="G17" s="83"/>
    </row>
    <row r="18" spans="1:8" ht="39" customHeight="1" thickBot="1">
      <c r="A18" s="1"/>
      <c r="B18" s="43" t="s">
        <v>29</v>
      </c>
      <c r="C18" s="44"/>
      <c r="D18" s="45"/>
      <c r="E18" s="46">
        <f>B5+E5+F5-E17</f>
        <v>512959.72</v>
      </c>
      <c r="F18" s="47"/>
      <c r="G18" s="48"/>
      <c r="H18" s="33"/>
    </row>
    <row r="19" spans="1:8">
      <c r="A19" s="1"/>
      <c r="B19" s="1"/>
      <c r="C19" s="1"/>
      <c r="D19" s="1"/>
      <c r="E19" s="1"/>
      <c r="F19" s="17"/>
      <c r="G19" s="1"/>
    </row>
    <row r="20" spans="1:8">
      <c r="A20" s="1"/>
      <c r="B20" s="1"/>
      <c r="C20" s="1"/>
      <c r="D20" s="1"/>
      <c r="E20" s="1"/>
      <c r="F20" s="1"/>
      <c r="G20" s="1"/>
    </row>
    <row r="21" spans="1:8" ht="19.5" hidden="1" thickBot="1">
      <c r="A21" s="1"/>
      <c r="B21" s="49" t="s">
        <v>9</v>
      </c>
      <c r="C21" s="50"/>
      <c r="D21" s="50"/>
      <c r="E21" s="50"/>
      <c r="F21" s="50"/>
      <c r="G21" s="51"/>
    </row>
    <row r="22" spans="1:8" ht="57" hidden="1" thickBot="1">
      <c r="A22" s="1"/>
      <c r="B22" s="6" t="s">
        <v>10</v>
      </c>
      <c r="C22" s="6"/>
      <c r="D22" s="84" t="s">
        <v>11</v>
      </c>
      <c r="E22" s="85"/>
      <c r="F22" s="35"/>
      <c r="G22" s="22" t="s">
        <v>12</v>
      </c>
    </row>
    <row r="23" spans="1:8" ht="19.5" hidden="1" thickBot="1">
      <c r="A23" s="1"/>
      <c r="B23" s="23">
        <v>20608.2</v>
      </c>
      <c r="C23" s="24"/>
      <c r="D23" s="81">
        <f>B23*6.81*12</f>
        <v>1684102.1040000001</v>
      </c>
      <c r="E23" s="82"/>
      <c r="F23" s="14"/>
      <c r="G23" s="26"/>
    </row>
    <row r="24" spans="1:8" hidden="1">
      <c r="A24" s="1"/>
      <c r="B24" s="1" t="s">
        <v>0</v>
      </c>
      <c r="C24" s="1"/>
      <c r="D24" s="1"/>
      <c r="E24" s="1"/>
      <c r="F24" s="36"/>
      <c r="G24" s="1"/>
    </row>
    <row r="25" spans="1:8">
      <c r="A25" s="1"/>
      <c r="B25" s="38" t="s">
        <v>20</v>
      </c>
      <c r="C25" s="38"/>
      <c r="D25" s="38"/>
      <c r="E25" s="28"/>
      <c r="F25" s="1"/>
      <c r="G25" s="29"/>
    </row>
    <row r="26" spans="1:8">
      <c r="A26" s="1"/>
      <c r="B26" s="38" t="s">
        <v>22</v>
      </c>
      <c r="C26" s="38"/>
      <c r="D26" s="38"/>
      <c r="E26" s="1"/>
      <c r="F26" s="1"/>
      <c r="G26" s="1" t="s">
        <v>21</v>
      </c>
    </row>
    <row r="28" spans="1:8">
      <c r="E28" s="2" t="s">
        <v>0</v>
      </c>
    </row>
    <row r="31" spans="1:8">
      <c r="E31" s="2" t="s">
        <v>0</v>
      </c>
    </row>
    <row r="32" spans="1:8">
      <c r="G32" s="2" t="s">
        <v>0</v>
      </c>
    </row>
  </sheetData>
  <mergeCells count="28">
    <mergeCell ref="B1:G1"/>
    <mergeCell ref="B3:G3"/>
    <mergeCell ref="B8:G8"/>
    <mergeCell ref="B9:D9"/>
    <mergeCell ref="E9:G9"/>
    <mergeCell ref="B12:D12"/>
    <mergeCell ref="E12:G12"/>
    <mergeCell ref="B10:D10"/>
    <mergeCell ref="E10:G10"/>
    <mergeCell ref="B11:D11"/>
    <mergeCell ref="E11:G11"/>
    <mergeCell ref="B26:D26"/>
    <mergeCell ref="B18:D18"/>
    <mergeCell ref="E18:G18"/>
    <mergeCell ref="B21:G21"/>
    <mergeCell ref="D22:E22"/>
    <mergeCell ref="D23:E23"/>
    <mergeCell ref="B25:D25"/>
    <mergeCell ref="B17:D17"/>
    <mergeCell ref="E17:G17"/>
    <mergeCell ref="B13:D13"/>
    <mergeCell ref="E13:G13"/>
    <mergeCell ref="B14:D14"/>
    <mergeCell ref="B15:D15"/>
    <mergeCell ref="E14:G14"/>
    <mergeCell ref="E15:G15"/>
    <mergeCell ref="B16:D16"/>
    <mergeCell ref="E16:G16"/>
  </mergeCells>
  <phoneticPr fontId="7" type="noConversion"/>
  <pageMargins left="0" right="0" top="0" bottom="0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0"/>
  </sheetPr>
  <dimension ref="A1:H34"/>
  <sheetViews>
    <sheetView tabSelected="1" workbookViewId="0">
      <selection activeCell="E12" sqref="E12:G12"/>
    </sheetView>
  </sheetViews>
  <sheetFormatPr defaultColWidth="29.28515625" defaultRowHeight="18.75"/>
  <cols>
    <col min="1" max="1" width="1.7109375" style="2" customWidth="1"/>
    <col min="2" max="2" width="29.28515625" style="2"/>
    <col min="3" max="3" width="24.28515625" style="2" customWidth="1"/>
    <col min="4" max="4" width="18.7109375" style="2" customWidth="1"/>
    <col min="5" max="5" width="22.42578125" style="2" customWidth="1"/>
    <col min="6" max="6" width="23.5703125" style="2" customWidth="1"/>
    <col min="7" max="7" width="23.85546875" style="2" customWidth="1"/>
    <col min="8" max="16384" width="29.28515625" style="2"/>
  </cols>
  <sheetData>
    <row r="1" spans="1:7">
      <c r="A1" s="1" t="s">
        <v>0</v>
      </c>
      <c r="B1" s="67" t="s">
        <v>17</v>
      </c>
      <c r="C1" s="67"/>
      <c r="D1" s="67"/>
      <c r="E1" s="67"/>
      <c r="F1" s="67"/>
      <c r="G1" s="67"/>
    </row>
    <row r="2" spans="1:7" ht="19.5" thickBot="1">
      <c r="A2" s="1"/>
      <c r="B2" s="3"/>
      <c r="C2" s="3"/>
      <c r="D2" s="3"/>
      <c r="E2" s="3"/>
      <c r="F2" s="3"/>
      <c r="G2" s="3"/>
    </row>
    <row r="3" spans="1:7" ht="19.5" thickBot="1">
      <c r="A3" s="4"/>
      <c r="B3" s="49" t="s">
        <v>30</v>
      </c>
      <c r="C3" s="50"/>
      <c r="D3" s="50"/>
      <c r="E3" s="50"/>
      <c r="F3" s="50"/>
      <c r="G3" s="51"/>
    </row>
    <row r="4" spans="1:7" s="10" customFormat="1" ht="57" thickBot="1">
      <c r="A4" s="5"/>
      <c r="B4" s="6" t="s">
        <v>1</v>
      </c>
      <c r="C4" s="32" t="s">
        <v>24</v>
      </c>
      <c r="D4" s="8" t="s">
        <v>2</v>
      </c>
      <c r="E4" s="8" t="s">
        <v>3</v>
      </c>
      <c r="F4" s="8" t="s">
        <v>4</v>
      </c>
      <c r="G4" s="22" t="s">
        <v>5</v>
      </c>
    </row>
    <row r="5" spans="1:7" s="10" customFormat="1" ht="19.5" thickBot="1">
      <c r="A5" s="5"/>
      <c r="B5" s="11">
        <v>1050450.8899999999</v>
      </c>
      <c r="C5" s="12">
        <v>234483.84</v>
      </c>
      <c r="D5" s="13">
        <v>1357516.56</v>
      </c>
      <c r="E5" s="14">
        <v>1328172.67</v>
      </c>
      <c r="F5" s="15">
        <v>17610</v>
      </c>
      <c r="G5" s="30">
        <f>C5+D5-E5</f>
        <v>263827.73000000021</v>
      </c>
    </row>
    <row r="6" spans="1:7">
      <c r="A6" s="1"/>
      <c r="B6" s="1"/>
      <c r="C6" s="1"/>
      <c r="D6" s="17"/>
      <c r="E6" s="31"/>
      <c r="F6" s="19"/>
      <c r="G6" s="17"/>
    </row>
    <row r="7" spans="1:7" ht="19.5" thickBot="1">
      <c r="A7" s="1"/>
      <c r="B7" s="1"/>
      <c r="C7" s="1"/>
      <c r="D7" s="1"/>
      <c r="E7" s="1"/>
      <c r="F7" s="1"/>
      <c r="G7" s="1"/>
    </row>
    <row r="8" spans="1:7" ht="19.5" thickBot="1">
      <c r="A8" s="1"/>
      <c r="B8" s="68" t="s">
        <v>28</v>
      </c>
      <c r="C8" s="69"/>
      <c r="D8" s="69"/>
      <c r="E8" s="69"/>
      <c r="F8" s="69"/>
      <c r="G8" s="70"/>
    </row>
    <row r="9" spans="1:7">
      <c r="A9" s="1"/>
      <c r="B9" s="86" t="s">
        <v>6</v>
      </c>
      <c r="C9" s="87"/>
      <c r="D9" s="88"/>
      <c r="E9" s="89" t="s">
        <v>7</v>
      </c>
      <c r="F9" s="90"/>
      <c r="G9" s="91"/>
    </row>
    <row r="10" spans="1:7">
      <c r="A10" s="1"/>
      <c r="B10" s="56" t="s">
        <v>31</v>
      </c>
      <c r="C10" s="57"/>
      <c r="D10" s="58"/>
      <c r="E10" s="59">
        <v>1601100.49</v>
      </c>
      <c r="F10" s="60"/>
      <c r="G10" s="61"/>
    </row>
    <row r="11" spans="1:7">
      <c r="A11" s="1"/>
      <c r="B11" s="62" t="s">
        <v>54</v>
      </c>
      <c r="C11" s="57"/>
      <c r="D11" s="63"/>
      <c r="E11" s="60">
        <v>134200</v>
      </c>
      <c r="F11" s="60"/>
      <c r="G11" s="60"/>
    </row>
    <row r="12" spans="1:7" ht="37.5" customHeight="1">
      <c r="A12" s="1"/>
      <c r="B12" s="62" t="s">
        <v>56</v>
      </c>
      <c r="C12" s="57"/>
      <c r="D12" s="63"/>
      <c r="E12" s="64">
        <v>27580.41</v>
      </c>
      <c r="F12" s="65"/>
      <c r="G12" s="66"/>
    </row>
    <row r="13" spans="1:7">
      <c r="A13" s="1"/>
      <c r="B13" s="62" t="s">
        <v>57</v>
      </c>
      <c r="C13" s="57"/>
      <c r="D13" s="63"/>
      <c r="E13" s="64">
        <v>149808.98000000001</v>
      </c>
      <c r="F13" s="65"/>
      <c r="G13" s="66"/>
    </row>
    <row r="14" spans="1:7">
      <c r="A14" s="1"/>
      <c r="B14" s="62" t="s">
        <v>58</v>
      </c>
      <c r="C14" s="57"/>
      <c r="D14" s="63"/>
      <c r="E14" s="64">
        <v>4886.17</v>
      </c>
      <c r="F14" s="65"/>
      <c r="G14" s="66"/>
    </row>
    <row r="15" spans="1:7">
      <c r="A15" s="1"/>
      <c r="B15" s="62" t="s">
        <v>55</v>
      </c>
      <c r="C15" s="57"/>
      <c r="D15" s="63"/>
      <c r="E15" s="64">
        <v>11126.16</v>
      </c>
      <c r="F15" s="65"/>
      <c r="G15" s="66"/>
    </row>
    <row r="16" spans="1:7">
      <c r="A16" s="1"/>
      <c r="B16" s="62"/>
      <c r="C16" s="57"/>
      <c r="D16" s="63"/>
      <c r="E16" s="64"/>
      <c r="F16" s="65"/>
      <c r="G16" s="66"/>
    </row>
    <row r="17" spans="1:8">
      <c r="A17" s="1"/>
      <c r="B17" s="62"/>
      <c r="C17" s="57"/>
      <c r="D17" s="63"/>
      <c r="E17" s="64"/>
      <c r="F17" s="65"/>
      <c r="G17" s="66"/>
    </row>
    <row r="18" spans="1:8">
      <c r="A18" s="1"/>
      <c r="B18" s="62"/>
      <c r="C18" s="57"/>
      <c r="D18" s="63"/>
      <c r="E18" s="64"/>
      <c r="F18" s="65"/>
      <c r="G18" s="66"/>
    </row>
    <row r="19" spans="1:8">
      <c r="A19" s="1"/>
      <c r="B19" s="39" t="s">
        <v>8</v>
      </c>
      <c r="C19" s="40"/>
      <c r="D19" s="41"/>
      <c r="E19" s="83">
        <f>SUM(E10:E18)</f>
        <v>1928702.2099999997</v>
      </c>
      <c r="F19" s="83"/>
      <c r="G19" s="83"/>
    </row>
    <row r="20" spans="1:8" ht="42" customHeight="1" thickBot="1">
      <c r="A20" s="1"/>
      <c r="B20" s="43" t="s">
        <v>29</v>
      </c>
      <c r="C20" s="44"/>
      <c r="D20" s="45"/>
      <c r="E20" s="46">
        <f>B5+E5+F5-E19</f>
        <v>467531.34999999986</v>
      </c>
      <c r="F20" s="47"/>
      <c r="G20" s="48"/>
      <c r="H20" s="33"/>
    </row>
    <row r="21" spans="1:8">
      <c r="A21" s="1"/>
      <c r="B21" s="1"/>
      <c r="C21" s="1"/>
      <c r="D21" s="1"/>
      <c r="E21" s="1"/>
      <c r="F21" s="17"/>
      <c r="G21" s="1"/>
    </row>
    <row r="22" spans="1:8">
      <c r="A22" s="1"/>
      <c r="B22" s="1"/>
      <c r="C22" s="1"/>
      <c r="D22" s="1"/>
      <c r="E22" s="1"/>
      <c r="F22" s="1"/>
      <c r="G22" s="1"/>
    </row>
    <row r="23" spans="1:8" ht="19.5" hidden="1" thickBot="1">
      <c r="A23" s="1"/>
      <c r="B23" s="49" t="s">
        <v>9</v>
      </c>
      <c r="C23" s="50"/>
      <c r="D23" s="50"/>
      <c r="E23" s="50"/>
      <c r="F23" s="50"/>
      <c r="G23" s="51"/>
    </row>
    <row r="24" spans="1:8" ht="57" hidden="1" thickBot="1">
      <c r="A24" s="1"/>
      <c r="B24" s="6" t="s">
        <v>10</v>
      </c>
      <c r="C24" s="6"/>
      <c r="D24" s="84" t="s">
        <v>11</v>
      </c>
      <c r="E24" s="85"/>
      <c r="F24" s="35"/>
      <c r="G24" s="22" t="s">
        <v>12</v>
      </c>
    </row>
    <row r="25" spans="1:8" ht="19.5" hidden="1" thickBot="1">
      <c r="A25" s="1"/>
      <c r="B25" s="23">
        <v>11416.62</v>
      </c>
      <c r="C25" s="24"/>
      <c r="D25" s="81">
        <f>B25*6.81*12</f>
        <v>932966.18640000001</v>
      </c>
      <c r="E25" s="82"/>
      <c r="F25" s="14"/>
      <c r="G25" s="26"/>
    </row>
    <row r="26" spans="1:8" hidden="1">
      <c r="A26" s="1"/>
      <c r="B26" s="1" t="s">
        <v>0</v>
      </c>
      <c r="C26" s="1"/>
      <c r="D26" s="1"/>
      <c r="E26" s="1"/>
      <c r="F26" s="37"/>
      <c r="G26" s="1"/>
    </row>
    <row r="27" spans="1:8">
      <c r="A27" s="1"/>
      <c r="B27" s="38" t="s">
        <v>20</v>
      </c>
      <c r="C27" s="38"/>
      <c r="D27" s="38"/>
      <c r="E27" s="28"/>
      <c r="F27" s="1"/>
      <c r="G27" s="29"/>
    </row>
    <row r="28" spans="1:8">
      <c r="A28" s="1"/>
      <c r="B28" s="38" t="s">
        <v>22</v>
      </c>
      <c r="C28" s="38"/>
      <c r="D28" s="38"/>
      <c r="E28" s="1"/>
      <c r="F28" s="1"/>
      <c r="G28" s="1" t="s">
        <v>21</v>
      </c>
    </row>
    <row r="30" spans="1:8">
      <c r="E30" s="2" t="s">
        <v>0</v>
      </c>
    </row>
    <row r="33" spans="5:7">
      <c r="E33" s="2" t="s">
        <v>0</v>
      </c>
    </row>
    <row r="34" spans="5:7">
      <c r="G34" s="2" t="s">
        <v>0</v>
      </c>
    </row>
  </sheetData>
  <mergeCells count="32">
    <mergeCell ref="B16:D16"/>
    <mergeCell ref="E15:G15"/>
    <mergeCell ref="E16:G16"/>
    <mergeCell ref="E11:G11"/>
    <mergeCell ref="B12:D12"/>
    <mergeCell ref="E12:G12"/>
    <mergeCell ref="B13:D13"/>
    <mergeCell ref="E13:G13"/>
    <mergeCell ref="B15:D15"/>
    <mergeCell ref="B14:D14"/>
    <mergeCell ref="E14:G14"/>
    <mergeCell ref="B1:G1"/>
    <mergeCell ref="B3:G3"/>
    <mergeCell ref="B8:G8"/>
    <mergeCell ref="B9:D9"/>
    <mergeCell ref="E9:G9"/>
    <mergeCell ref="B10:D10"/>
    <mergeCell ref="E10:G10"/>
    <mergeCell ref="B11:D11"/>
    <mergeCell ref="B28:D28"/>
    <mergeCell ref="B20:D20"/>
    <mergeCell ref="E20:G20"/>
    <mergeCell ref="B23:G23"/>
    <mergeCell ref="D24:E24"/>
    <mergeCell ref="D25:E25"/>
    <mergeCell ref="B27:D27"/>
    <mergeCell ref="B17:D17"/>
    <mergeCell ref="E17:G17"/>
    <mergeCell ref="B19:D19"/>
    <mergeCell ref="E19:G19"/>
    <mergeCell ref="B18:D18"/>
    <mergeCell ref="E18:G18"/>
  </mergeCells>
  <phoneticPr fontId="7" type="noConversion"/>
  <pageMargins left="0" right="0" top="0" bottom="0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5"/>
  <sheetViews>
    <sheetView workbookViewId="0">
      <selection activeCell="B6" sqref="B6"/>
    </sheetView>
  </sheetViews>
  <sheetFormatPr defaultColWidth="29.28515625" defaultRowHeight="18.75"/>
  <cols>
    <col min="1" max="1" width="1.7109375" style="2" customWidth="1"/>
    <col min="2" max="2" width="29.28515625" style="2"/>
    <col min="3" max="3" width="25.140625" style="2" customWidth="1"/>
    <col min="4" max="4" width="19.28515625" style="2" customWidth="1"/>
    <col min="5" max="5" width="21.5703125" style="2" customWidth="1"/>
    <col min="6" max="6" width="21.7109375" style="2" customWidth="1"/>
    <col min="7" max="7" width="24.28515625" style="2" customWidth="1"/>
    <col min="8" max="16384" width="29.28515625" style="2"/>
  </cols>
  <sheetData>
    <row r="1" spans="1:7">
      <c r="A1" s="1" t="s">
        <v>0</v>
      </c>
      <c r="B1" s="67" t="s">
        <v>18</v>
      </c>
      <c r="C1" s="67"/>
      <c r="D1" s="67"/>
      <c r="E1" s="67"/>
      <c r="F1" s="67"/>
      <c r="G1" s="67"/>
    </row>
    <row r="2" spans="1:7" ht="19.5" thickBot="1">
      <c r="A2" s="1"/>
      <c r="B2" s="3"/>
      <c r="C2" s="3"/>
      <c r="D2" s="3"/>
      <c r="E2" s="3"/>
      <c r="F2" s="3"/>
      <c r="G2" s="3"/>
    </row>
    <row r="3" spans="1:7" ht="19.5" thickBot="1">
      <c r="A3" s="4"/>
      <c r="B3" s="49" t="s">
        <v>30</v>
      </c>
      <c r="C3" s="50"/>
      <c r="D3" s="50"/>
      <c r="E3" s="50"/>
      <c r="F3" s="50"/>
      <c r="G3" s="51"/>
    </row>
    <row r="4" spans="1:7" s="10" customFormat="1" ht="57" thickBot="1">
      <c r="A4" s="5"/>
      <c r="B4" s="6" t="s">
        <v>1</v>
      </c>
      <c r="C4" s="32" t="s">
        <v>24</v>
      </c>
      <c r="D4" s="8" t="s">
        <v>2</v>
      </c>
      <c r="E4" s="8" t="s">
        <v>3</v>
      </c>
      <c r="F4" s="8" t="s">
        <v>4</v>
      </c>
      <c r="G4" s="22" t="s">
        <v>5</v>
      </c>
    </row>
    <row r="5" spans="1:7" s="10" customFormat="1" ht="19.5" thickBot="1">
      <c r="A5" s="5"/>
      <c r="B5" s="11">
        <v>664269.79</v>
      </c>
      <c r="C5" s="12">
        <v>348421.42</v>
      </c>
      <c r="D5" s="13">
        <v>1187350.26</v>
      </c>
      <c r="E5" s="14">
        <v>1122607.3400000001</v>
      </c>
      <c r="F5" s="15">
        <v>14130</v>
      </c>
      <c r="G5" s="30">
        <f>C5+D5-E5</f>
        <v>413164.33999999985</v>
      </c>
    </row>
    <row r="6" spans="1:7">
      <c r="A6" s="1"/>
      <c r="B6" s="1"/>
      <c r="C6" s="1"/>
      <c r="D6" s="17"/>
      <c r="E6" s="31"/>
      <c r="F6" s="19"/>
      <c r="G6" s="17"/>
    </row>
    <row r="7" spans="1:7" ht="19.5" thickBot="1">
      <c r="A7" s="1"/>
      <c r="B7" s="1"/>
      <c r="C7" s="1"/>
      <c r="D7" s="1"/>
      <c r="E7" s="1"/>
      <c r="F7" s="1"/>
      <c r="G7" s="1"/>
    </row>
    <row r="8" spans="1:7" ht="19.5" thickBot="1">
      <c r="A8" s="1"/>
      <c r="B8" s="68" t="s">
        <v>28</v>
      </c>
      <c r="C8" s="69"/>
      <c r="D8" s="69"/>
      <c r="E8" s="69"/>
      <c r="F8" s="69"/>
      <c r="G8" s="70"/>
    </row>
    <row r="9" spans="1:7">
      <c r="A9" s="1"/>
      <c r="B9" s="86" t="s">
        <v>6</v>
      </c>
      <c r="C9" s="87"/>
      <c r="D9" s="88"/>
      <c r="E9" s="89" t="s">
        <v>7</v>
      </c>
      <c r="F9" s="90"/>
      <c r="G9" s="91"/>
    </row>
    <row r="10" spans="1:7">
      <c r="A10" s="1"/>
      <c r="B10" s="56" t="s">
        <v>60</v>
      </c>
      <c r="C10" s="57"/>
      <c r="D10" s="58"/>
      <c r="E10" s="59">
        <v>311411.40000000002</v>
      </c>
      <c r="F10" s="60"/>
      <c r="G10" s="61"/>
    </row>
    <row r="11" spans="1:7">
      <c r="A11" s="1"/>
      <c r="B11" s="62" t="s">
        <v>58</v>
      </c>
      <c r="C11" s="57"/>
      <c r="D11" s="63"/>
      <c r="E11" s="60">
        <v>5683.2889999999998</v>
      </c>
      <c r="F11" s="60"/>
      <c r="G11" s="60"/>
    </row>
    <row r="12" spans="1:7">
      <c r="A12" s="1"/>
      <c r="B12" s="62" t="s">
        <v>61</v>
      </c>
      <c r="C12" s="57"/>
      <c r="D12" s="63"/>
      <c r="E12" s="64">
        <v>378720.48</v>
      </c>
      <c r="F12" s="65"/>
      <c r="G12" s="66"/>
    </row>
    <row r="13" spans="1:7">
      <c r="A13" s="1"/>
      <c r="B13" s="62" t="s">
        <v>62</v>
      </c>
      <c r="C13" s="57"/>
      <c r="D13" s="63"/>
      <c r="E13" s="64">
        <v>3000</v>
      </c>
      <c r="F13" s="65"/>
      <c r="G13" s="66"/>
    </row>
    <row r="14" spans="1:7">
      <c r="A14" s="1"/>
      <c r="B14" s="62" t="s">
        <v>63</v>
      </c>
      <c r="C14" s="57"/>
      <c r="D14" s="63"/>
      <c r="E14" s="64">
        <v>5987.73</v>
      </c>
      <c r="F14" s="65"/>
      <c r="G14" s="66"/>
    </row>
    <row r="15" spans="1:7">
      <c r="A15" s="1"/>
      <c r="B15" s="62" t="s">
        <v>64</v>
      </c>
      <c r="C15" s="57"/>
      <c r="D15" s="63"/>
      <c r="E15" s="64">
        <v>458353.88</v>
      </c>
      <c r="F15" s="65"/>
      <c r="G15" s="66"/>
    </row>
    <row r="16" spans="1:7">
      <c r="A16" s="1"/>
      <c r="B16" s="62" t="s">
        <v>65</v>
      </c>
      <c r="C16" s="57"/>
      <c r="D16" s="63"/>
      <c r="E16" s="64">
        <v>227101.74</v>
      </c>
      <c r="F16" s="65"/>
      <c r="G16" s="66"/>
    </row>
    <row r="17" spans="1:7">
      <c r="A17" s="1"/>
      <c r="B17" s="62" t="s">
        <v>59</v>
      </c>
      <c r="C17" s="57"/>
      <c r="D17" s="63"/>
      <c r="E17" s="64">
        <v>3371.72</v>
      </c>
      <c r="F17" s="65"/>
      <c r="G17" s="66"/>
    </row>
    <row r="18" spans="1:7">
      <c r="A18" s="1"/>
      <c r="B18" s="62" t="s">
        <v>67</v>
      </c>
      <c r="C18" s="57"/>
      <c r="D18" s="63"/>
      <c r="E18" s="64">
        <v>15989.39</v>
      </c>
      <c r="F18" s="65"/>
      <c r="G18" s="66"/>
    </row>
    <row r="19" spans="1:7">
      <c r="A19" s="1"/>
      <c r="B19" s="62" t="s">
        <v>66</v>
      </c>
      <c r="C19" s="57"/>
      <c r="D19" s="63"/>
      <c r="E19" s="64">
        <v>233914.58</v>
      </c>
      <c r="F19" s="65"/>
      <c r="G19" s="66"/>
    </row>
    <row r="20" spans="1:7">
      <c r="A20" s="1"/>
      <c r="B20" s="39" t="s">
        <v>8</v>
      </c>
      <c r="C20" s="40"/>
      <c r="D20" s="41"/>
      <c r="E20" s="83">
        <f>SUM(E10:E19)</f>
        <v>1643534.209</v>
      </c>
      <c r="F20" s="83"/>
      <c r="G20" s="83"/>
    </row>
    <row r="21" spans="1:7" ht="42.75" customHeight="1" thickBot="1">
      <c r="A21" s="1"/>
      <c r="B21" s="43" t="s">
        <v>29</v>
      </c>
      <c r="C21" s="44"/>
      <c r="D21" s="45"/>
      <c r="E21" s="46">
        <f>B5+E5+F5-E20</f>
        <v>157472.92100000009</v>
      </c>
      <c r="F21" s="47"/>
      <c r="G21" s="48"/>
    </row>
    <row r="22" spans="1:7">
      <c r="A22" s="1"/>
      <c r="B22" s="1"/>
      <c r="C22" s="1"/>
      <c r="D22" s="1"/>
      <c r="E22" s="1"/>
      <c r="F22" s="1"/>
      <c r="G22" s="1"/>
    </row>
    <row r="23" spans="1:7">
      <c r="A23" s="1"/>
      <c r="B23" s="1"/>
      <c r="C23" s="1"/>
      <c r="D23" s="1"/>
      <c r="E23" s="1"/>
      <c r="F23" s="1"/>
      <c r="G23" s="1"/>
    </row>
    <row r="24" spans="1:7" ht="19.5" hidden="1" thickBot="1">
      <c r="A24" s="1"/>
      <c r="B24" s="49" t="s">
        <v>9</v>
      </c>
      <c r="C24" s="50"/>
      <c r="D24" s="50"/>
      <c r="E24" s="50"/>
      <c r="F24" s="50"/>
      <c r="G24" s="51"/>
    </row>
    <row r="25" spans="1:7" ht="57" hidden="1" thickBot="1">
      <c r="A25" s="1"/>
      <c r="B25" s="6" t="s">
        <v>10</v>
      </c>
      <c r="C25" s="6"/>
      <c r="D25" s="84" t="s">
        <v>11</v>
      </c>
      <c r="E25" s="85"/>
      <c r="F25" s="35"/>
      <c r="G25" s="22" t="s">
        <v>12</v>
      </c>
    </row>
    <row r="26" spans="1:7" ht="19.5" hidden="1" thickBot="1">
      <c r="A26" s="1"/>
      <c r="B26" s="23">
        <v>9914.57</v>
      </c>
      <c r="C26" s="24"/>
      <c r="D26" s="81">
        <f>B26*6.81*12</f>
        <v>810218.66039999994</v>
      </c>
      <c r="E26" s="82"/>
      <c r="F26" s="14"/>
      <c r="G26" s="26"/>
    </row>
    <row r="27" spans="1:7" hidden="1">
      <c r="A27" s="1"/>
      <c r="B27" s="1" t="s">
        <v>0</v>
      </c>
      <c r="C27" s="1"/>
      <c r="D27" s="1"/>
      <c r="E27" s="1"/>
      <c r="F27" s="36"/>
      <c r="G27" s="1"/>
    </row>
    <row r="28" spans="1:7">
      <c r="A28" s="1"/>
      <c r="B28" s="38" t="s">
        <v>20</v>
      </c>
      <c r="C28" s="38"/>
      <c r="D28" s="38"/>
      <c r="E28" s="28"/>
      <c r="F28" s="1"/>
      <c r="G28" s="29"/>
    </row>
    <row r="29" spans="1:7">
      <c r="A29" s="1"/>
      <c r="B29" s="38" t="s">
        <v>22</v>
      </c>
      <c r="C29" s="38"/>
      <c r="D29" s="38"/>
      <c r="E29" s="1"/>
      <c r="F29" s="1"/>
      <c r="G29" s="1" t="s">
        <v>21</v>
      </c>
    </row>
    <row r="31" spans="1:7">
      <c r="E31" s="2" t="s">
        <v>0</v>
      </c>
    </row>
    <row r="34" spans="5:7">
      <c r="E34" s="2" t="s">
        <v>0</v>
      </c>
    </row>
    <row r="35" spans="5:7">
      <c r="G35" s="2" t="s">
        <v>0</v>
      </c>
    </row>
  </sheetData>
  <mergeCells count="34">
    <mergeCell ref="B17:D17"/>
    <mergeCell ref="B18:D18"/>
    <mergeCell ref="E17:G17"/>
    <mergeCell ref="E18:G18"/>
    <mergeCell ref="E16:G16"/>
    <mergeCell ref="B16:D16"/>
    <mergeCell ref="B1:G1"/>
    <mergeCell ref="B3:G3"/>
    <mergeCell ref="B8:G8"/>
    <mergeCell ref="B9:D9"/>
    <mergeCell ref="E9:G9"/>
    <mergeCell ref="E11:G11"/>
    <mergeCell ref="B14:D14"/>
    <mergeCell ref="B15:D15"/>
    <mergeCell ref="B20:D20"/>
    <mergeCell ref="B10:D10"/>
    <mergeCell ref="E10:G10"/>
    <mergeCell ref="B11:D11"/>
    <mergeCell ref="E20:G20"/>
    <mergeCell ref="B19:D19"/>
    <mergeCell ref="E19:G19"/>
    <mergeCell ref="B12:D12"/>
    <mergeCell ref="E12:G12"/>
    <mergeCell ref="B13:D13"/>
    <mergeCell ref="E13:G13"/>
    <mergeCell ref="E14:G14"/>
    <mergeCell ref="E15:G15"/>
    <mergeCell ref="B29:D29"/>
    <mergeCell ref="B21:D21"/>
    <mergeCell ref="E21:G21"/>
    <mergeCell ref="B24:G24"/>
    <mergeCell ref="D25:E25"/>
    <mergeCell ref="D26:E26"/>
    <mergeCell ref="B28:D28"/>
  </mergeCells>
  <phoneticPr fontId="7" type="noConversion"/>
  <pageMargins left="0" right="0" top="0" bottom="0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0"/>
  <sheetViews>
    <sheetView view="pageBreakPreview" zoomScale="60" zoomScaleNormal="100" workbookViewId="0">
      <selection sqref="A1:IV65536"/>
    </sheetView>
  </sheetViews>
  <sheetFormatPr defaultColWidth="29.28515625" defaultRowHeight="18.75"/>
  <cols>
    <col min="1" max="1" width="2.7109375" style="2" customWidth="1"/>
    <col min="2" max="2" width="29.28515625" style="2"/>
    <col min="3" max="3" width="25.28515625" style="2" customWidth="1"/>
    <col min="4" max="4" width="18.85546875" style="2" customWidth="1"/>
    <col min="5" max="5" width="23.28515625" style="2" customWidth="1"/>
    <col min="6" max="6" width="20.85546875" style="2" customWidth="1"/>
    <col min="7" max="7" width="23" style="2" customWidth="1"/>
    <col min="8" max="16384" width="29.28515625" style="2"/>
  </cols>
  <sheetData>
    <row r="1" spans="1:7">
      <c r="A1" s="1" t="s">
        <v>0</v>
      </c>
      <c r="B1" s="67" t="s">
        <v>19</v>
      </c>
      <c r="C1" s="67"/>
      <c r="D1" s="67"/>
      <c r="E1" s="67"/>
      <c r="F1" s="67"/>
      <c r="G1" s="67"/>
    </row>
    <row r="2" spans="1:7" ht="19.5" thickBot="1">
      <c r="A2" s="1"/>
      <c r="B2" s="3"/>
      <c r="C2" s="3"/>
      <c r="D2" s="3"/>
      <c r="E2" s="3"/>
      <c r="F2" s="3"/>
      <c r="G2" s="3"/>
    </row>
    <row r="3" spans="1:7" ht="19.5" thickBot="1">
      <c r="A3" s="4"/>
      <c r="B3" s="49" t="s">
        <v>30</v>
      </c>
      <c r="C3" s="69"/>
      <c r="D3" s="50"/>
      <c r="E3" s="50"/>
      <c r="F3" s="50"/>
      <c r="G3" s="51"/>
    </row>
    <row r="4" spans="1:7" s="10" customFormat="1" ht="75.75" thickBot="1">
      <c r="A4" s="5"/>
      <c r="B4" s="6" t="s">
        <v>1</v>
      </c>
      <c r="C4" s="32" t="s">
        <v>24</v>
      </c>
      <c r="D4" s="35" t="s">
        <v>2</v>
      </c>
      <c r="E4" s="8" t="s">
        <v>3</v>
      </c>
      <c r="F4" s="8" t="s">
        <v>4</v>
      </c>
      <c r="G4" s="22" t="s">
        <v>5</v>
      </c>
    </row>
    <row r="5" spans="1:7" s="10" customFormat="1" ht="19.5" thickBot="1">
      <c r="A5" s="5"/>
      <c r="B5" s="11">
        <v>86777.2</v>
      </c>
      <c r="C5" s="12">
        <v>47371.73</v>
      </c>
      <c r="D5" s="13">
        <v>339877.5</v>
      </c>
      <c r="E5" s="14">
        <v>331791.53999999998</v>
      </c>
      <c r="F5" s="15">
        <v>6210</v>
      </c>
      <c r="G5" s="30">
        <f>C5+D5-E5</f>
        <v>55457.69</v>
      </c>
    </row>
    <row r="6" spans="1:7">
      <c r="A6" s="1"/>
      <c r="B6" s="1"/>
      <c r="C6" s="1"/>
      <c r="D6" s="17"/>
      <c r="E6" s="31"/>
      <c r="F6" s="19"/>
      <c r="G6" s="17"/>
    </row>
    <row r="7" spans="1:7" ht="19.5" thickBot="1">
      <c r="A7" s="1"/>
      <c r="B7" s="1"/>
      <c r="C7" s="1"/>
      <c r="D7" s="1"/>
      <c r="E7" s="1"/>
      <c r="F7" s="1"/>
      <c r="G7" s="1"/>
    </row>
    <row r="8" spans="1:7" ht="19.5" thickBot="1">
      <c r="A8" s="1"/>
      <c r="B8" s="68" t="s">
        <v>28</v>
      </c>
      <c r="C8" s="69"/>
      <c r="D8" s="69"/>
      <c r="E8" s="69"/>
      <c r="F8" s="69"/>
      <c r="G8" s="70"/>
    </row>
    <row r="9" spans="1:7">
      <c r="A9" s="1"/>
      <c r="B9" s="86" t="s">
        <v>6</v>
      </c>
      <c r="C9" s="87"/>
      <c r="D9" s="88"/>
      <c r="E9" s="89" t="s">
        <v>7</v>
      </c>
      <c r="F9" s="90"/>
      <c r="G9" s="91"/>
    </row>
    <row r="10" spans="1:7">
      <c r="A10" s="1"/>
      <c r="B10" s="56" t="s">
        <v>68</v>
      </c>
      <c r="C10" s="57"/>
      <c r="D10" s="58"/>
      <c r="E10" s="59">
        <v>614515.04</v>
      </c>
      <c r="F10" s="60"/>
      <c r="G10" s="61"/>
    </row>
    <row r="11" spans="1:7">
      <c r="A11" s="1"/>
      <c r="B11" s="62" t="s">
        <v>69</v>
      </c>
      <c r="C11" s="57"/>
      <c r="D11" s="63"/>
      <c r="E11" s="60">
        <v>19581.63</v>
      </c>
      <c r="F11" s="60"/>
      <c r="G11" s="60"/>
    </row>
    <row r="12" spans="1:7">
      <c r="A12" s="1"/>
      <c r="B12" s="62"/>
      <c r="C12" s="57"/>
      <c r="D12" s="63"/>
      <c r="E12" s="64"/>
      <c r="F12" s="65"/>
      <c r="G12" s="66"/>
    </row>
    <row r="13" spans="1:7">
      <c r="A13" s="1"/>
      <c r="B13" s="62"/>
      <c r="C13" s="57"/>
      <c r="D13" s="63"/>
      <c r="E13" s="64"/>
      <c r="F13" s="65"/>
      <c r="G13" s="66"/>
    </row>
    <row r="14" spans="1:7">
      <c r="A14" s="1"/>
      <c r="B14" s="62"/>
      <c r="C14" s="57"/>
      <c r="D14" s="63"/>
      <c r="E14" s="64"/>
      <c r="F14" s="65"/>
      <c r="G14" s="66"/>
    </row>
    <row r="15" spans="1:7">
      <c r="A15" s="1"/>
      <c r="B15" s="39" t="s">
        <v>8</v>
      </c>
      <c r="C15" s="40"/>
      <c r="D15" s="41"/>
      <c r="E15" s="83">
        <f>SUM(E10:E14)</f>
        <v>634096.67000000004</v>
      </c>
      <c r="F15" s="83"/>
      <c r="G15" s="83"/>
    </row>
    <row r="16" spans="1:7" ht="36.75" customHeight="1" thickBot="1">
      <c r="A16" s="1"/>
      <c r="B16" s="43" t="s">
        <v>29</v>
      </c>
      <c r="C16" s="44"/>
      <c r="D16" s="45"/>
      <c r="E16" s="46">
        <f>B5+E5+F5-E15</f>
        <v>-209317.93000000005</v>
      </c>
      <c r="F16" s="47"/>
      <c r="G16" s="48"/>
    </row>
    <row r="17" spans="1:7">
      <c r="A17" s="1"/>
      <c r="B17" s="1"/>
      <c r="C17" s="1"/>
      <c r="D17" s="1"/>
      <c r="E17" s="1"/>
      <c r="F17" s="17"/>
      <c r="G17" s="1"/>
    </row>
    <row r="18" spans="1:7">
      <c r="A18" s="1"/>
      <c r="B18" s="1"/>
      <c r="C18" s="1"/>
      <c r="D18" s="1"/>
      <c r="E18" s="1"/>
      <c r="F18" s="1"/>
      <c r="G18" s="1"/>
    </row>
    <row r="19" spans="1:7" ht="19.5" hidden="1" thickBot="1">
      <c r="A19" s="1"/>
      <c r="B19" s="49" t="s">
        <v>9</v>
      </c>
      <c r="C19" s="50"/>
      <c r="D19" s="50"/>
      <c r="E19" s="50"/>
      <c r="F19" s="50"/>
      <c r="G19" s="51"/>
    </row>
    <row r="20" spans="1:7" ht="57" hidden="1" thickBot="1">
      <c r="A20" s="1"/>
      <c r="B20" s="6" t="s">
        <v>10</v>
      </c>
      <c r="C20" s="6"/>
      <c r="D20" s="84" t="s">
        <v>11</v>
      </c>
      <c r="E20" s="85"/>
      <c r="F20" s="35"/>
      <c r="G20" s="22" t="s">
        <v>12</v>
      </c>
    </row>
    <row r="21" spans="1:7" ht="19.5" hidden="1" thickBot="1">
      <c r="A21" s="1"/>
      <c r="B21" s="23">
        <v>3509</v>
      </c>
      <c r="C21" s="24"/>
      <c r="D21" s="81">
        <f>B21*6.81*12</f>
        <v>286755.48</v>
      </c>
      <c r="E21" s="82"/>
      <c r="F21" s="14"/>
      <c r="G21" s="26"/>
    </row>
    <row r="22" spans="1:7" hidden="1">
      <c r="A22" s="1"/>
      <c r="B22" s="1" t="s">
        <v>0</v>
      </c>
      <c r="C22" s="1"/>
      <c r="D22" s="1"/>
      <c r="E22" s="1"/>
      <c r="F22" s="34"/>
      <c r="G22" s="1"/>
    </row>
    <row r="23" spans="1:7">
      <c r="A23" s="1"/>
      <c r="B23" s="38" t="s">
        <v>20</v>
      </c>
      <c r="C23" s="38"/>
      <c r="D23" s="38"/>
      <c r="E23" s="28"/>
      <c r="F23" s="1"/>
      <c r="G23" s="29"/>
    </row>
    <row r="24" spans="1:7">
      <c r="A24" s="1"/>
      <c r="B24" s="38" t="s">
        <v>22</v>
      </c>
      <c r="C24" s="38"/>
      <c r="D24" s="38"/>
      <c r="E24" s="1"/>
      <c r="F24" s="1"/>
      <c r="G24" s="1" t="s">
        <v>21</v>
      </c>
    </row>
    <row r="26" spans="1:7">
      <c r="E26" s="2" t="s">
        <v>0</v>
      </c>
    </row>
    <row r="29" spans="1:7">
      <c r="E29" s="2" t="s">
        <v>0</v>
      </c>
    </row>
    <row r="30" spans="1:7">
      <c r="G30" s="2" t="s">
        <v>0</v>
      </c>
    </row>
  </sheetData>
  <mergeCells count="24">
    <mergeCell ref="B10:D10"/>
    <mergeCell ref="E10:G10"/>
    <mergeCell ref="B11:D11"/>
    <mergeCell ref="B1:G1"/>
    <mergeCell ref="B3:G3"/>
    <mergeCell ref="B8:G8"/>
    <mergeCell ref="B9:D9"/>
    <mergeCell ref="E9:G9"/>
    <mergeCell ref="E11:G11"/>
    <mergeCell ref="B24:D24"/>
    <mergeCell ref="B16:D16"/>
    <mergeCell ref="E16:G16"/>
    <mergeCell ref="B19:G19"/>
    <mergeCell ref="D20:E20"/>
    <mergeCell ref="D21:E21"/>
    <mergeCell ref="B23:D23"/>
    <mergeCell ref="B12:D12"/>
    <mergeCell ref="E12:G12"/>
    <mergeCell ref="B15:D15"/>
    <mergeCell ref="E15:G15"/>
    <mergeCell ref="B13:D13"/>
    <mergeCell ref="B14:D14"/>
    <mergeCell ref="E13:G13"/>
    <mergeCell ref="E14:G14"/>
  </mergeCells>
  <phoneticPr fontId="7" type="noConversion"/>
  <pageMargins left="0" right="0" top="0" bottom="0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0"/>
  <sheetViews>
    <sheetView workbookViewId="0">
      <selection sqref="A1:IV65536"/>
    </sheetView>
  </sheetViews>
  <sheetFormatPr defaultColWidth="29.28515625" defaultRowHeight="18.75"/>
  <cols>
    <col min="1" max="1" width="2.28515625" style="2" customWidth="1"/>
    <col min="2" max="2" width="29.28515625" style="2"/>
    <col min="3" max="3" width="25.5703125" style="2" customWidth="1"/>
    <col min="4" max="4" width="17.7109375" style="2" customWidth="1"/>
    <col min="5" max="5" width="22.28515625" style="2" customWidth="1"/>
    <col min="6" max="6" width="21.7109375" style="2" customWidth="1"/>
    <col min="7" max="7" width="25.140625" style="2" customWidth="1"/>
    <col min="8" max="16384" width="29.28515625" style="2"/>
  </cols>
  <sheetData>
    <row r="1" spans="1:7">
      <c r="A1" s="1" t="s">
        <v>0</v>
      </c>
      <c r="B1" s="67" t="s">
        <v>25</v>
      </c>
      <c r="C1" s="67"/>
      <c r="D1" s="67"/>
      <c r="E1" s="67"/>
      <c r="F1" s="67"/>
      <c r="G1" s="67"/>
    </row>
    <row r="2" spans="1:7" ht="19.5" thickBot="1">
      <c r="A2" s="1"/>
      <c r="B2" s="3"/>
      <c r="C2" s="3"/>
      <c r="D2" s="3"/>
      <c r="E2" s="3"/>
      <c r="F2" s="3"/>
      <c r="G2" s="3"/>
    </row>
    <row r="3" spans="1:7" ht="19.5" thickBot="1">
      <c r="A3" s="4"/>
      <c r="B3" s="49" t="s">
        <v>30</v>
      </c>
      <c r="C3" s="50"/>
      <c r="D3" s="50"/>
      <c r="E3" s="50"/>
      <c r="F3" s="50"/>
      <c r="G3" s="51"/>
    </row>
    <row r="4" spans="1:7" s="10" customFormat="1" ht="57" thickBot="1">
      <c r="A4" s="5"/>
      <c r="B4" s="6" t="s">
        <v>1</v>
      </c>
      <c r="C4" s="32" t="s">
        <v>24</v>
      </c>
      <c r="D4" s="8" t="s">
        <v>2</v>
      </c>
      <c r="E4" s="8" t="s">
        <v>3</v>
      </c>
      <c r="F4" s="8" t="s">
        <v>4</v>
      </c>
      <c r="G4" s="22" t="s">
        <v>5</v>
      </c>
    </row>
    <row r="5" spans="1:7" s="10" customFormat="1" ht="19.5" thickBot="1">
      <c r="A5" s="5"/>
      <c r="B5" s="11">
        <v>68420.740000000005</v>
      </c>
      <c r="C5" s="12">
        <v>44469.58</v>
      </c>
      <c r="D5" s="13">
        <v>327049.08</v>
      </c>
      <c r="E5" s="14">
        <v>312928.83</v>
      </c>
      <c r="F5" s="15">
        <v>60287.19</v>
      </c>
      <c r="G5" s="30">
        <f>D5-E5+C5</f>
        <v>58589.83</v>
      </c>
    </row>
    <row r="6" spans="1:7">
      <c r="A6" s="1"/>
      <c r="B6" s="1"/>
      <c r="C6" s="1"/>
      <c r="D6" s="17"/>
      <c r="E6" s="31"/>
      <c r="F6" s="19"/>
      <c r="G6" s="17"/>
    </row>
    <row r="7" spans="1:7" ht="19.5" thickBot="1">
      <c r="A7" s="1"/>
      <c r="B7" s="1"/>
      <c r="C7" s="1"/>
      <c r="D7" s="1"/>
      <c r="E7" s="1"/>
      <c r="F7" s="1"/>
      <c r="G7" s="1"/>
    </row>
    <row r="8" spans="1:7" ht="19.5" thickBot="1">
      <c r="A8" s="1"/>
      <c r="B8" s="68" t="s">
        <v>28</v>
      </c>
      <c r="C8" s="69"/>
      <c r="D8" s="69"/>
      <c r="E8" s="69"/>
      <c r="F8" s="69"/>
      <c r="G8" s="70"/>
    </row>
    <row r="9" spans="1:7">
      <c r="A9" s="1"/>
      <c r="B9" s="86" t="s">
        <v>6</v>
      </c>
      <c r="C9" s="87"/>
      <c r="D9" s="88"/>
      <c r="E9" s="89" t="s">
        <v>7</v>
      </c>
      <c r="F9" s="90"/>
      <c r="G9" s="91"/>
    </row>
    <row r="10" spans="1:7">
      <c r="A10" s="1"/>
      <c r="B10" s="56" t="s">
        <v>71</v>
      </c>
      <c r="C10" s="57"/>
      <c r="D10" s="58"/>
      <c r="E10" s="59">
        <v>14158.85</v>
      </c>
      <c r="F10" s="60"/>
      <c r="G10" s="61"/>
    </row>
    <row r="11" spans="1:7">
      <c r="A11" s="1"/>
      <c r="B11" s="62" t="s">
        <v>70</v>
      </c>
      <c r="C11" s="57"/>
      <c r="D11" s="63"/>
      <c r="E11" s="60">
        <v>115253.27</v>
      </c>
      <c r="F11" s="60"/>
      <c r="G11" s="60"/>
    </row>
    <row r="12" spans="1:7">
      <c r="A12" s="1"/>
      <c r="B12" s="62" t="s">
        <v>72</v>
      </c>
      <c r="C12" s="57"/>
      <c r="D12" s="63"/>
      <c r="E12" s="64">
        <v>127384.5</v>
      </c>
      <c r="F12" s="65"/>
      <c r="G12" s="66"/>
    </row>
    <row r="13" spans="1:7">
      <c r="A13" s="1"/>
      <c r="B13" s="62" t="s">
        <v>73</v>
      </c>
      <c r="C13" s="57"/>
      <c r="D13" s="63"/>
      <c r="E13" s="64">
        <v>133500</v>
      </c>
      <c r="F13" s="65"/>
      <c r="G13" s="66"/>
    </row>
    <row r="14" spans="1:7">
      <c r="A14" s="1"/>
      <c r="B14" s="62" t="s">
        <v>74</v>
      </c>
      <c r="C14" s="57"/>
      <c r="D14" s="63"/>
      <c r="E14" s="64">
        <v>25128</v>
      </c>
      <c r="F14" s="65"/>
      <c r="G14" s="66"/>
    </row>
    <row r="15" spans="1:7">
      <c r="A15" s="1"/>
      <c r="B15" s="39" t="s">
        <v>8</v>
      </c>
      <c r="C15" s="40"/>
      <c r="D15" s="41"/>
      <c r="E15" s="83">
        <f>E10+E11+E12+E13+E14</f>
        <v>415424.62</v>
      </c>
      <c r="F15" s="83"/>
      <c r="G15" s="83"/>
    </row>
    <row r="16" spans="1:7" ht="36.75" customHeight="1" thickBot="1">
      <c r="A16" s="1"/>
      <c r="B16" s="43" t="s">
        <v>29</v>
      </c>
      <c r="C16" s="44"/>
      <c r="D16" s="45"/>
      <c r="E16" s="46">
        <f>B5+E5+F5-E15</f>
        <v>26212.140000000014</v>
      </c>
      <c r="F16" s="47"/>
      <c r="G16" s="48"/>
    </row>
    <row r="17" spans="1:7">
      <c r="A17" s="1"/>
      <c r="B17" s="1"/>
      <c r="C17" s="1"/>
      <c r="D17" s="1"/>
      <c r="E17" s="1"/>
      <c r="F17" s="17"/>
      <c r="G17" s="1"/>
    </row>
    <row r="18" spans="1:7">
      <c r="A18" s="1"/>
      <c r="B18" s="1"/>
      <c r="C18" s="1"/>
      <c r="D18" s="1"/>
      <c r="E18" s="1"/>
      <c r="F18" s="1"/>
      <c r="G18" s="1"/>
    </row>
    <row r="19" spans="1:7" ht="19.5" hidden="1" thickBot="1">
      <c r="A19" s="1"/>
      <c r="B19" s="49" t="s">
        <v>9</v>
      </c>
      <c r="C19" s="50"/>
      <c r="D19" s="50"/>
      <c r="E19" s="50"/>
      <c r="F19" s="50"/>
      <c r="G19" s="51"/>
    </row>
    <row r="20" spans="1:7" ht="57" hidden="1" thickBot="1">
      <c r="A20" s="1"/>
      <c r="B20" s="6" t="s">
        <v>10</v>
      </c>
      <c r="C20" s="6"/>
      <c r="D20" s="84" t="s">
        <v>11</v>
      </c>
      <c r="E20" s="85"/>
      <c r="F20" s="35"/>
      <c r="G20" s="22" t="s">
        <v>12</v>
      </c>
    </row>
    <row r="21" spans="1:7" ht="19.5" hidden="1" thickBot="1">
      <c r="A21" s="1"/>
      <c r="B21" s="23">
        <v>3509</v>
      </c>
      <c r="C21" s="24"/>
      <c r="D21" s="81">
        <f>B21*6.81*12</f>
        <v>286755.48</v>
      </c>
      <c r="E21" s="82"/>
      <c r="F21" s="14"/>
      <c r="G21" s="26"/>
    </row>
    <row r="22" spans="1:7" hidden="1">
      <c r="A22" s="1"/>
      <c r="B22" s="1" t="s">
        <v>0</v>
      </c>
      <c r="C22" s="1"/>
      <c r="D22" s="1"/>
      <c r="E22" s="1"/>
      <c r="F22" s="34"/>
      <c r="G22" s="1"/>
    </row>
    <row r="23" spans="1:7">
      <c r="A23" s="1"/>
      <c r="B23" s="38" t="s">
        <v>20</v>
      </c>
      <c r="C23" s="38"/>
      <c r="D23" s="38"/>
      <c r="E23" s="28"/>
      <c r="F23" s="1"/>
      <c r="G23" s="29"/>
    </row>
    <row r="24" spans="1:7">
      <c r="A24" s="1"/>
      <c r="B24" s="38" t="s">
        <v>22</v>
      </c>
      <c r="C24" s="38"/>
      <c r="D24" s="38"/>
      <c r="E24" s="1"/>
      <c r="F24" s="1"/>
      <c r="G24" s="1" t="s">
        <v>21</v>
      </c>
    </row>
    <row r="26" spans="1:7">
      <c r="E26" s="2" t="s">
        <v>0</v>
      </c>
    </row>
    <row r="29" spans="1:7">
      <c r="E29" s="2" t="s">
        <v>0</v>
      </c>
    </row>
    <row r="30" spans="1:7">
      <c r="G30" s="2" t="s">
        <v>0</v>
      </c>
    </row>
  </sheetData>
  <mergeCells count="24">
    <mergeCell ref="B12:D12"/>
    <mergeCell ref="E12:G12"/>
    <mergeCell ref="B13:D13"/>
    <mergeCell ref="E13:G13"/>
    <mergeCell ref="B24:D24"/>
    <mergeCell ref="B14:D14"/>
    <mergeCell ref="E14:G14"/>
    <mergeCell ref="B15:D15"/>
    <mergeCell ref="E15:G15"/>
    <mergeCell ref="B16:D16"/>
    <mergeCell ref="E16:G16"/>
    <mergeCell ref="B19:G19"/>
    <mergeCell ref="D20:E20"/>
    <mergeCell ref="D21:E21"/>
    <mergeCell ref="B1:G1"/>
    <mergeCell ref="B3:G3"/>
    <mergeCell ref="B8:G8"/>
    <mergeCell ref="B9:D9"/>
    <mergeCell ref="E9:G9"/>
    <mergeCell ref="B23:D23"/>
    <mergeCell ref="B10:D10"/>
    <mergeCell ref="E10:G10"/>
    <mergeCell ref="B11:D11"/>
    <mergeCell ref="E11:G11"/>
  </mergeCells>
  <phoneticPr fontId="7" type="noConversion"/>
  <pageMargins left="0" right="0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4"/>
  <sheetViews>
    <sheetView view="pageBreakPreview" zoomScale="60" zoomScaleNormal="100" workbookViewId="0">
      <selection sqref="A1:IV65536"/>
    </sheetView>
  </sheetViews>
  <sheetFormatPr defaultColWidth="29.28515625" defaultRowHeight="18.75"/>
  <cols>
    <col min="1" max="1" width="1.7109375" style="2" customWidth="1"/>
    <col min="2" max="2" width="29.28515625" style="2"/>
    <col min="3" max="3" width="23.42578125" style="2" customWidth="1"/>
    <col min="4" max="4" width="17.28515625" style="2" customWidth="1"/>
    <col min="5" max="5" width="21.5703125" style="2" customWidth="1"/>
    <col min="6" max="6" width="22" style="2" customWidth="1"/>
    <col min="7" max="7" width="23.85546875" style="2" customWidth="1"/>
    <col min="8" max="16384" width="29.28515625" style="2"/>
  </cols>
  <sheetData>
    <row r="1" spans="1:7">
      <c r="A1" s="1" t="s">
        <v>0</v>
      </c>
      <c r="B1" s="67" t="s">
        <v>26</v>
      </c>
      <c r="C1" s="67"/>
      <c r="D1" s="67"/>
      <c r="E1" s="67"/>
      <c r="F1" s="67"/>
      <c r="G1" s="67"/>
    </row>
    <row r="2" spans="1:7" ht="19.5" thickBot="1">
      <c r="A2" s="1"/>
      <c r="B2" s="3"/>
      <c r="C2" s="3"/>
      <c r="D2" s="3"/>
      <c r="E2" s="3"/>
      <c r="F2" s="3"/>
      <c r="G2" s="3"/>
    </row>
    <row r="3" spans="1:7" ht="19.5" thickBot="1">
      <c r="A3" s="4"/>
      <c r="B3" s="49" t="s">
        <v>27</v>
      </c>
      <c r="C3" s="50"/>
      <c r="D3" s="50"/>
      <c r="E3" s="50"/>
      <c r="F3" s="50"/>
      <c r="G3" s="51"/>
    </row>
    <row r="4" spans="1:7" s="10" customFormat="1" ht="75.75" thickBot="1">
      <c r="A4" s="5"/>
      <c r="B4" s="6" t="s">
        <v>1</v>
      </c>
      <c r="C4" s="32" t="s">
        <v>24</v>
      </c>
      <c r="D4" s="7" t="s">
        <v>2</v>
      </c>
      <c r="E4" s="7" t="s">
        <v>3</v>
      </c>
      <c r="F4" s="8" t="s">
        <v>4</v>
      </c>
      <c r="G4" s="9" t="s">
        <v>5</v>
      </c>
    </row>
    <row r="5" spans="1:7" s="10" customFormat="1" ht="19.5" thickBot="1">
      <c r="A5" s="5"/>
      <c r="B5" s="11">
        <v>-136369.16</v>
      </c>
      <c r="C5" s="12">
        <v>116575.84</v>
      </c>
      <c r="D5" s="13">
        <v>738628.16</v>
      </c>
      <c r="E5" s="14">
        <v>713508.13</v>
      </c>
      <c r="F5" s="15">
        <v>1697700.5</v>
      </c>
      <c r="G5" s="16">
        <f>C5+D5-E5</f>
        <v>141695.87</v>
      </c>
    </row>
    <row r="6" spans="1:7">
      <c r="A6" s="1"/>
      <c r="B6" s="1"/>
      <c r="C6" s="1"/>
      <c r="D6" s="17"/>
      <c r="E6" s="18"/>
      <c r="F6" s="19"/>
      <c r="G6" s="17"/>
    </row>
    <row r="7" spans="1:7" ht="19.5" thickBot="1">
      <c r="A7" s="1"/>
      <c r="B7" s="1"/>
      <c r="C7" s="1"/>
      <c r="D7" s="1"/>
      <c r="E7" s="1"/>
      <c r="F7" s="1"/>
      <c r="G7" s="1"/>
    </row>
    <row r="8" spans="1:7" ht="19.5" thickBot="1">
      <c r="A8" s="1"/>
      <c r="B8" s="68" t="s">
        <v>28</v>
      </c>
      <c r="C8" s="69"/>
      <c r="D8" s="69"/>
      <c r="E8" s="69"/>
      <c r="F8" s="69"/>
      <c r="G8" s="70"/>
    </row>
    <row r="9" spans="1:7">
      <c r="A9" s="1"/>
      <c r="B9" s="71" t="s">
        <v>6</v>
      </c>
      <c r="C9" s="72"/>
      <c r="D9" s="73"/>
      <c r="E9" s="74" t="s">
        <v>7</v>
      </c>
      <c r="F9" s="75"/>
      <c r="G9" s="76"/>
    </row>
    <row r="10" spans="1:7">
      <c r="A10" s="1"/>
      <c r="B10" s="56" t="s">
        <v>75</v>
      </c>
      <c r="C10" s="57"/>
      <c r="D10" s="58"/>
      <c r="E10" s="59">
        <v>78133.81</v>
      </c>
      <c r="F10" s="60"/>
      <c r="G10" s="61"/>
    </row>
    <row r="11" spans="1:7">
      <c r="A11" s="1"/>
      <c r="B11" s="62" t="s">
        <v>76</v>
      </c>
      <c r="C11" s="57"/>
      <c r="D11" s="63"/>
      <c r="E11" s="60">
        <v>515553.91</v>
      </c>
      <c r="F11" s="60"/>
      <c r="G11" s="60"/>
    </row>
    <row r="12" spans="1:7">
      <c r="A12" s="1"/>
      <c r="B12" s="62" t="s">
        <v>77</v>
      </c>
      <c r="C12" s="57"/>
      <c r="D12" s="63"/>
      <c r="E12" s="64">
        <v>56938.14</v>
      </c>
      <c r="F12" s="65"/>
      <c r="G12" s="66"/>
    </row>
    <row r="13" spans="1:7">
      <c r="A13" s="1"/>
      <c r="B13" s="62" t="s">
        <v>78</v>
      </c>
      <c r="C13" s="57"/>
      <c r="D13" s="63"/>
      <c r="E13" s="64">
        <v>9816.25</v>
      </c>
      <c r="F13" s="65"/>
      <c r="G13" s="66"/>
    </row>
    <row r="14" spans="1:7">
      <c r="A14" s="1"/>
      <c r="B14" s="62" t="s">
        <v>79</v>
      </c>
      <c r="C14" s="57"/>
      <c r="D14" s="63"/>
      <c r="E14" s="64">
        <v>4505.2299999999996</v>
      </c>
      <c r="F14" s="65"/>
      <c r="G14" s="66"/>
    </row>
    <row r="15" spans="1:7">
      <c r="A15" s="1"/>
      <c r="B15" s="62" t="s">
        <v>80</v>
      </c>
      <c r="C15" s="57"/>
      <c r="D15" s="63"/>
      <c r="E15" s="64">
        <v>10042.120000000001</v>
      </c>
      <c r="F15" s="65"/>
      <c r="G15" s="66"/>
    </row>
    <row r="16" spans="1:7">
      <c r="A16" s="1"/>
      <c r="B16" s="62" t="s">
        <v>81</v>
      </c>
      <c r="C16" s="57"/>
      <c r="D16" s="63"/>
      <c r="E16" s="64">
        <v>938221.43</v>
      </c>
      <c r="F16" s="65"/>
      <c r="G16" s="66"/>
    </row>
    <row r="17" spans="1:7">
      <c r="A17" s="1"/>
      <c r="B17" s="62" t="s">
        <v>82</v>
      </c>
      <c r="C17" s="57"/>
      <c r="D17" s="63"/>
      <c r="E17" s="64">
        <v>651499.77</v>
      </c>
      <c r="F17" s="65"/>
      <c r="G17" s="66"/>
    </row>
    <row r="18" spans="1:7">
      <c r="A18" s="1"/>
      <c r="B18" s="62"/>
      <c r="C18" s="57"/>
      <c r="D18" s="63"/>
      <c r="E18" s="64"/>
      <c r="F18" s="65"/>
      <c r="G18" s="66"/>
    </row>
    <row r="19" spans="1:7">
      <c r="A19" s="1"/>
      <c r="B19" s="39" t="s">
        <v>8</v>
      </c>
      <c r="C19" s="40"/>
      <c r="D19" s="41"/>
      <c r="E19" s="42">
        <f>SUM(E10:E18)</f>
        <v>2264710.66</v>
      </c>
      <c r="F19" s="42"/>
      <c r="G19" s="42"/>
    </row>
    <row r="20" spans="1:7" ht="42" customHeight="1" thickBot="1">
      <c r="A20" s="1"/>
      <c r="B20" s="43" t="s">
        <v>29</v>
      </c>
      <c r="C20" s="44"/>
      <c r="D20" s="45"/>
      <c r="E20" s="46">
        <f>B5+E5+F5-E19</f>
        <v>10128.80999999959</v>
      </c>
      <c r="F20" s="47"/>
      <c r="G20" s="48"/>
    </row>
    <row r="21" spans="1:7">
      <c r="A21" s="1"/>
      <c r="B21" s="1"/>
      <c r="C21" s="1"/>
      <c r="D21" s="1"/>
      <c r="E21" s="1"/>
      <c r="F21" s="17"/>
      <c r="G21" s="1"/>
    </row>
    <row r="22" spans="1:7">
      <c r="A22" s="1"/>
      <c r="B22" s="1"/>
      <c r="C22" s="1"/>
      <c r="D22" s="1"/>
      <c r="E22" s="1"/>
      <c r="F22" s="1"/>
      <c r="G22" s="1"/>
    </row>
    <row r="23" spans="1:7" ht="19.5" hidden="1" thickBot="1">
      <c r="A23" s="1"/>
      <c r="B23" s="49" t="s">
        <v>9</v>
      </c>
      <c r="C23" s="50"/>
      <c r="D23" s="50"/>
      <c r="E23" s="50"/>
      <c r="F23" s="50"/>
      <c r="G23" s="51"/>
    </row>
    <row r="24" spans="1:7" ht="57" hidden="1" thickBot="1">
      <c r="A24" s="1"/>
      <c r="B24" s="20" t="s">
        <v>10</v>
      </c>
      <c r="C24" s="20"/>
      <c r="D24" s="52" t="s">
        <v>11</v>
      </c>
      <c r="E24" s="53"/>
      <c r="F24" s="21"/>
      <c r="G24" s="22" t="s">
        <v>12</v>
      </c>
    </row>
    <row r="25" spans="1:7" ht="19.5" hidden="1" thickBot="1">
      <c r="A25" s="1"/>
      <c r="B25" s="23">
        <v>11416.62</v>
      </c>
      <c r="C25" s="24"/>
      <c r="D25" s="54">
        <f>B25*6.81*12</f>
        <v>932966.18640000001</v>
      </c>
      <c r="E25" s="55"/>
      <c r="F25" s="25"/>
      <c r="G25" s="26"/>
    </row>
    <row r="26" spans="1:7" hidden="1">
      <c r="A26" s="1"/>
      <c r="B26" s="1" t="s">
        <v>0</v>
      </c>
      <c r="C26" s="1"/>
      <c r="D26" s="1"/>
      <c r="E26" s="1"/>
      <c r="F26" s="27"/>
      <c r="G26" s="1"/>
    </row>
    <row r="27" spans="1:7">
      <c r="A27" s="1"/>
      <c r="B27" s="38" t="s">
        <v>20</v>
      </c>
      <c r="C27" s="38"/>
      <c r="D27" s="38"/>
      <c r="E27" s="28"/>
      <c r="F27" s="1"/>
      <c r="G27" s="29"/>
    </row>
    <row r="28" spans="1:7">
      <c r="A28" s="1"/>
      <c r="B28" s="38" t="s">
        <v>22</v>
      </c>
      <c r="C28" s="38"/>
      <c r="D28" s="38"/>
      <c r="E28" s="1"/>
      <c r="F28" s="1"/>
      <c r="G28" s="1" t="s">
        <v>21</v>
      </c>
    </row>
    <row r="30" spans="1:7">
      <c r="E30" s="2" t="s">
        <v>0</v>
      </c>
    </row>
    <row r="33" spans="5:7">
      <c r="E33" s="2" t="s">
        <v>0</v>
      </c>
    </row>
    <row r="34" spans="5:7">
      <c r="G34" s="2" t="s">
        <v>0</v>
      </c>
    </row>
  </sheetData>
  <mergeCells count="32">
    <mergeCell ref="B28:D28"/>
    <mergeCell ref="B20:D20"/>
    <mergeCell ref="E20:G20"/>
    <mergeCell ref="B23:G23"/>
    <mergeCell ref="D24:E24"/>
    <mergeCell ref="D25:E25"/>
    <mergeCell ref="B27:D27"/>
    <mergeCell ref="B19:D19"/>
    <mergeCell ref="E19:G19"/>
    <mergeCell ref="B14:D14"/>
    <mergeCell ref="E14:G14"/>
    <mergeCell ref="B15:D15"/>
    <mergeCell ref="E15:G15"/>
    <mergeCell ref="B16:D16"/>
    <mergeCell ref="E11:G11"/>
    <mergeCell ref="E13:G13"/>
    <mergeCell ref="E16:G16"/>
    <mergeCell ref="B17:D17"/>
    <mergeCell ref="E17:G17"/>
    <mergeCell ref="B12:D12"/>
    <mergeCell ref="E12:G12"/>
    <mergeCell ref="B13:D13"/>
    <mergeCell ref="B1:G1"/>
    <mergeCell ref="B3:G3"/>
    <mergeCell ref="B8:G8"/>
    <mergeCell ref="B9:D9"/>
    <mergeCell ref="E9:G9"/>
    <mergeCell ref="B18:D18"/>
    <mergeCell ref="E18:G18"/>
    <mergeCell ref="B10:D10"/>
    <mergeCell ref="E10:G10"/>
    <mergeCell ref="B11:D11"/>
  </mergeCells>
  <phoneticPr fontId="7" type="noConversion"/>
  <pageMargins left="0.11811023622047245" right="0.11811023622047245" top="0.15748031496062992" bottom="0.15748031496062992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Чел 23</vt:lpstr>
      <vt:lpstr>Чел 14</vt:lpstr>
      <vt:lpstr>Ерош 74</vt:lpstr>
      <vt:lpstr>Молод 225</vt:lpstr>
      <vt:lpstr>НСад 22</vt:lpstr>
      <vt:lpstr>НСАд 27</vt:lpstr>
      <vt:lpstr>Рев 52</vt:lpstr>
      <vt:lpstr>Н.Панова,66</vt:lpstr>
      <vt:lpstr>Нсад19</vt:lpstr>
      <vt:lpstr>Невская 7</vt:lpstr>
      <vt:lpstr>'Молод 225'!Область_печати</vt:lpstr>
      <vt:lpstr>'Чел 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wvikulya1968@mail.ru</dc:creator>
  <cp:lastModifiedBy>Malova_NV</cp:lastModifiedBy>
  <cp:lastPrinted>2025-04-01T11:16:56Z</cp:lastPrinted>
  <dcterms:created xsi:type="dcterms:W3CDTF">2020-12-10T07:46:11Z</dcterms:created>
  <dcterms:modified xsi:type="dcterms:W3CDTF">2025-04-01T11:19:02Z</dcterms:modified>
</cp:coreProperties>
</file>